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enstplan" sheetId="1" state="visible" r:id="rId1"/>
    <sheet name="Listen" sheetId="2" state="hidden" r:id="rId2"/>
    <sheet name="Feiertage" sheetId="3" state="visible" r:id="rId3"/>
    <sheet name="Rechnung" sheetId="4" state="hidden" r:id="rId4"/>
  </sheets>
  <definedNames>
    <definedName name="_xlnm.Print_Area" localSheetId="0">'Dienstplan'!$A$1:$AI$32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.mm.yyyy"/>
    <numFmt numFmtId="166" formatCode="d"/>
    <numFmt numFmtId="167" formatCode="ddd"/>
    <numFmt numFmtId="168" formatCode="+0.0;-0.0;0"/>
    <numFmt numFmtId="169" formatCode="hh:mm"/>
    <numFmt numFmtId="170" formatCode="0.##"/>
  </numFmts>
  <fonts count="11">
    <font>
      <name val="Calibri"/>
      <family val="2"/>
      <color theme="1"/>
      <sz val="11"/>
      <scheme val="minor"/>
    </font>
    <font>
      <b val="1"/>
    </font>
    <font>
      <b val="1"/>
      <sz val="18"/>
    </font>
    <font>
      <color rgb="000E7C6B"/>
      <sz val="10"/>
    </font>
    <font>
      <color rgb="0066717C"/>
      <sz val="9"/>
    </font>
    <font>
      <color rgb="0066717C"/>
      <sz val="8"/>
    </font>
    <font>
      <color rgb="007A4812"/>
      <sz val="7"/>
    </font>
    <font>
      <b val="1"/>
      <color rgb="000A5C50"/>
    </font>
    <font>
      <color rgb="000A5C50"/>
    </font>
    <font>
      <b val="1"/>
      <sz val="12"/>
    </font>
    <font>
      <color rgb="00465460"/>
      <sz val="9"/>
    </font>
  </fonts>
  <fills count="4">
    <fill>
      <patternFill/>
    </fill>
    <fill>
      <patternFill patternType="gray125"/>
    </fill>
    <fill>
      <patternFill patternType="solid">
        <fgColor rgb="00FFFDF5"/>
      </patternFill>
    </fill>
    <fill>
      <patternFill patternType="solid">
        <fgColor rgb="00D3EAE3"/>
      </patternFill>
    </fill>
  </fills>
  <borders count="2">
    <border>
      <left/>
      <right/>
      <top/>
      <bottom/>
      <diagonal/>
    </border>
    <border>
      <left style="thin">
        <color rgb="00C9CCC8"/>
      </left>
      <right style="thin">
        <color rgb="00C9CCC8"/>
      </right>
      <top style="thin">
        <color rgb="00C9CCC8"/>
      </top>
      <bottom style="thin">
        <color rgb="00C9CCC8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1" fillId="0" borderId="0" pivotButton="0" quotePrefix="0" xfId="0"/>
    <xf numFmtId="0" fontId="0" fillId="2" borderId="1" applyAlignment="1" pivotButton="0" quotePrefix="0" xfId="0">
      <alignment horizontal="left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horizontal="center" vertical="bottom" textRotation="90" wrapText="1"/>
    </xf>
    <xf numFmtId="0" fontId="7" fillId="3" borderId="1" pivotButton="0" quotePrefix="0" xfId="0"/>
    <xf numFmtId="166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8" fillId="3" borderId="1" pivotButton="0" quotePrefix="0" xfId="0"/>
    <xf numFmtId="167" fontId="8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8" fontId="0" fillId="0" borderId="1" applyAlignment="1" pivotButton="0" quotePrefix="0" xfId="0">
      <alignment horizontal="center" vertical="center"/>
    </xf>
    <xf numFmtId="0" fontId="1" fillId="0" borderId="1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49" fontId="0" fillId="0" borderId="1" applyAlignment="1" pivotButton="0" quotePrefix="0" xfId="0">
      <alignment horizontal="center" vertical="center"/>
    </xf>
    <xf numFmtId="169" fontId="0" fillId="0" borderId="1" applyAlignment="1" pivotButton="0" quotePrefix="0" xfId="0">
      <alignment horizontal="center" vertical="center"/>
    </xf>
    <xf numFmtId="170" fontId="0" fillId="0" borderId="1" applyAlignment="1" pivotButton="0" quotePrefix="0" xfId="0">
      <alignment horizontal="center" vertical="center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4E4E4"/>
        </patternFill>
      </fill>
    </dxf>
    <dxf>
      <fill>
        <patternFill patternType="solid">
          <fgColor rgb="00F7E3C6"/>
        </patternFill>
      </fill>
    </dxf>
    <dxf>
      <fill>
        <patternFill patternType="solid">
          <fgColor rgb="00DDEBE6"/>
        </patternFill>
      </fill>
    </dxf>
    <dxf>
      <fill>
        <patternFill patternType="solid">
          <fgColor rgb="00F1F4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sistenzflow.d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32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7" customWidth="1" min="33" max="33"/>
    <col width="7" customWidth="1" min="34" max="34"/>
    <col width="7" customWidth="1" min="35" max="35"/>
  </cols>
  <sheetData>
    <row r="1">
      <c r="A1" s="1" t="inlineStr">
        <is>
          <t>Dienstplan</t>
        </is>
      </c>
      <c r="Z1" s="2" t="inlineStr">
        <is>
          <t>Vorlage von AssistenzFlow · assistenzflow.de</t>
        </is>
      </c>
    </row>
    <row r="2">
      <c r="A2" s="3" t="inlineStr">
        <is>
          <t>Jahr</t>
        </is>
      </c>
      <c r="B2" s="4" t="n">
        <v>2026</v>
      </c>
      <c r="C2" s="5" t="n"/>
      <c r="K2" s="6" t="inlineStr">
        <is>
          <t>Jahr, Monat und Bundesland wählen: Tage, Wochenenden und Feiertage stellen sich selbst ein. Je Tag das Kürzel aus der Legende eintragen. „Std.“ zählt die Stunden je Kraft, „Std. am Tag“ die Stunden je Tag.</t>
        </is>
      </c>
    </row>
    <row r="3">
      <c r="A3" s="3" t="inlineStr">
        <is>
          <t>Monat</t>
        </is>
      </c>
      <c r="B3" s="4" t="inlineStr">
        <is>
          <t>Dezember</t>
        </is>
      </c>
      <c r="C3" s="5" t="n"/>
      <c r="D3" s="5" t="n"/>
      <c r="E3" s="5" t="n"/>
      <c r="F3" s="5" t="n"/>
    </row>
    <row r="4">
      <c r="A4" s="3" t="inlineStr">
        <is>
          <t>Bundesland</t>
        </is>
      </c>
      <c r="B4" s="4" t="inlineStr">
        <is>
          <t>Baden-Württemberg</t>
        </is>
      </c>
      <c r="C4" s="5" t="n"/>
      <c r="D4" s="5" t="n"/>
      <c r="E4" s="5" t="n"/>
      <c r="F4" s="5" t="n"/>
      <c r="G4" s="5" t="n"/>
      <c r="H4" s="5" t="n"/>
      <c r="I4" s="5" t="n"/>
    </row>
    <row r="6" ht="92" customHeight="1">
      <c r="A6" s="7" t="inlineStr">
        <is>
          <t>Feiertag</t>
        </is>
      </c>
      <c r="B6" s="8">
        <f>IF(B$7="","",IFERROR(VLOOKUP(B$7*100+Listen!$F$3,Feiertage!$A$2:$C$400,3,0),IFERROR(VLOOKUP(B$7*100,Feiertage!$A$2:$C$400,3,0),"")))</f>
        <v/>
      </c>
      <c r="C6" s="8">
        <f>IF(C$7="","",IFERROR(VLOOKUP(C$7*100+Listen!$F$3,Feiertage!$A$2:$C$400,3,0),IFERROR(VLOOKUP(C$7*100,Feiertage!$A$2:$C$400,3,0),"")))</f>
        <v/>
      </c>
      <c r="D6" s="8">
        <f>IF(D$7="","",IFERROR(VLOOKUP(D$7*100+Listen!$F$3,Feiertage!$A$2:$C$400,3,0),IFERROR(VLOOKUP(D$7*100,Feiertage!$A$2:$C$400,3,0),"")))</f>
        <v/>
      </c>
      <c r="E6" s="8">
        <f>IF(E$7="","",IFERROR(VLOOKUP(E$7*100+Listen!$F$3,Feiertage!$A$2:$C$400,3,0),IFERROR(VLOOKUP(E$7*100,Feiertage!$A$2:$C$400,3,0),"")))</f>
        <v/>
      </c>
      <c r="F6" s="8">
        <f>IF(F$7="","",IFERROR(VLOOKUP(F$7*100+Listen!$F$3,Feiertage!$A$2:$C$400,3,0),IFERROR(VLOOKUP(F$7*100,Feiertage!$A$2:$C$400,3,0),"")))</f>
        <v/>
      </c>
      <c r="G6" s="8">
        <f>IF(G$7="","",IFERROR(VLOOKUP(G$7*100+Listen!$F$3,Feiertage!$A$2:$C$400,3,0),IFERROR(VLOOKUP(G$7*100,Feiertage!$A$2:$C$400,3,0),"")))</f>
        <v/>
      </c>
      <c r="H6" s="8">
        <f>IF(H$7="","",IFERROR(VLOOKUP(H$7*100+Listen!$F$3,Feiertage!$A$2:$C$400,3,0),IFERROR(VLOOKUP(H$7*100,Feiertage!$A$2:$C$400,3,0),"")))</f>
        <v/>
      </c>
      <c r="I6" s="8">
        <f>IF(I$7="","",IFERROR(VLOOKUP(I$7*100+Listen!$F$3,Feiertage!$A$2:$C$400,3,0),IFERROR(VLOOKUP(I$7*100,Feiertage!$A$2:$C$400,3,0),"")))</f>
        <v/>
      </c>
      <c r="J6" s="8">
        <f>IF(J$7="","",IFERROR(VLOOKUP(J$7*100+Listen!$F$3,Feiertage!$A$2:$C$400,3,0),IFERROR(VLOOKUP(J$7*100,Feiertage!$A$2:$C$400,3,0),"")))</f>
        <v/>
      </c>
      <c r="K6" s="8">
        <f>IF(K$7="","",IFERROR(VLOOKUP(K$7*100+Listen!$F$3,Feiertage!$A$2:$C$400,3,0),IFERROR(VLOOKUP(K$7*100,Feiertage!$A$2:$C$400,3,0),"")))</f>
        <v/>
      </c>
      <c r="L6" s="8">
        <f>IF(L$7="","",IFERROR(VLOOKUP(L$7*100+Listen!$F$3,Feiertage!$A$2:$C$400,3,0),IFERROR(VLOOKUP(L$7*100,Feiertage!$A$2:$C$400,3,0),"")))</f>
        <v/>
      </c>
      <c r="M6" s="8">
        <f>IF(M$7="","",IFERROR(VLOOKUP(M$7*100+Listen!$F$3,Feiertage!$A$2:$C$400,3,0),IFERROR(VLOOKUP(M$7*100,Feiertage!$A$2:$C$400,3,0),"")))</f>
        <v/>
      </c>
      <c r="N6" s="8">
        <f>IF(N$7="","",IFERROR(VLOOKUP(N$7*100+Listen!$F$3,Feiertage!$A$2:$C$400,3,0),IFERROR(VLOOKUP(N$7*100,Feiertage!$A$2:$C$400,3,0),"")))</f>
        <v/>
      </c>
      <c r="O6" s="8">
        <f>IF(O$7="","",IFERROR(VLOOKUP(O$7*100+Listen!$F$3,Feiertage!$A$2:$C$400,3,0),IFERROR(VLOOKUP(O$7*100,Feiertage!$A$2:$C$400,3,0),"")))</f>
        <v/>
      </c>
      <c r="P6" s="8">
        <f>IF(P$7="","",IFERROR(VLOOKUP(P$7*100+Listen!$F$3,Feiertage!$A$2:$C$400,3,0),IFERROR(VLOOKUP(P$7*100,Feiertage!$A$2:$C$400,3,0),"")))</f>
        <v/>
      </c>
      <c r="Q6" s="8">
        <f>IF(Q$7="","",IFERROR(VLOOKUP(Q$7*100+Listen!$F$3,Feiertage!$A$2:$C$400,3,0),IFERROR(VLOOKUP(Q$7*100,Feiertage!$A$2:$C$400,3,0),"")))</f>
        <v/>
      </c>
      <c r="R6" s="8">
        <f>IF(R$7="","",IFERROR(VLOOKUP(R$7*100+Listen!$F$3,Feiertage!$A$2:$C$400,3,0),IFERROR(VLOOKUP(R$7*100,Feiertage!$A$2:$C$400,3,0),"")))</f>
        <v/>
      </c>
      <c r="S6" s="8">
        <f>IF(S$7="","",IFERROR(VLOOKUP(S$7*100+Listen!$F$3,Feiertage!$A$2:$C$400,3,0),IFERROR(VLOOKUP(S$7*100,Feiertage!$A$2:$C$400,3,0),"")))</f>
        <v/>
      </c>
      <c r="T6" s="8">
        <f>IF(T$7="","",IFERROR(VLOOKUP(T$7*100+Listen!$F$3,Feiertage!$A$2:$C$400,3,0),IFERROR(VLOOKUP(T$7*100,Feiertage!$A$2:$C$400,3,0),"")))</f>
        <v/>
      </c>
      <c r="U6" s="8">
        <f>IF(U$7="","",IFERROR(VLOOKUP(U$7*100+Listen!$F$3,Feiertage!$A$2:$C$400,3,0),IFERROR(VLOOKUP(U$7*100,Feiertage!$A$2:$C$400,3,0),"")))</f>
        <v/>
      </c>
      <c r="V6" s="8">
        <f>IF(V$7="","",IFERROR(VLOOKUP(V$7*100+Listen!$F$3,Feiertage!$A$2:$C$400,3,0),IFERROR(VLOOKUP(V$7*100,Feiertage!$A$2:$C$400,3,0),"")))</f>
        <v/>
      </c>
      <c r="W6" s="8">
        <f>IF(W$7="","",IFERROR(VLOOKUP(W$7*100+Listen!$F$3,Feiertage!$A$2:$C$400,3,0),IFERROR(VLOOKUP(W$7*100,Feiertage!$A$2:$C$400,3,0),"")))</f>
        <v/>
      </c>
      <c r="X6" s="8">
        <f>IF(X$7="","",IFERROR(VLOOKUP(X$7*100+Listen!$F$3,Feiertage!$A$2:$C$400,3,0),IFERROR(VLOOKUP(X$7*100,Feiertage!$A$2:$C$400,3,0),"")))</f>
        <v/>
      </c>
      <c r="Y6" s="8">
        <f>IF(Y$7="","",IFERROR(VLOOKUP(Y$7*100+Listen!$F$3,Feiertage!$A$2:$C$400,3,0),IFERROR(VLOOKUP(Y$7*100,Feiertage!$A$2:$C$400,3,0),"")))</f>
        <v/>
      </c>
      <c r="Z6" s="8">
        <f>IF(Z$7="","",IFERROR(VLOOKUP(Z$7*100+Listen!$F$3,Feiertage!$A$2:$C$400,3,0),IFERROR(VLOOKUP(Z$7*100,Feiertage!$A$2:$C$400,3,0),"")))</f>
        <v/>
      </c>
      <c r="AA6" s="8">
        <f>IF(AA$7="","",IFERROR(VLOOKUP(AA$7*100+Listen!$F$3,Feiertage!$A$2:$C$400,3,0),IFERROR(VLOOKUP(AA$7*100,Feiertage!$A$2:$C$400,3,0),"")))</f>
        <v/>
      </c>
      <c r="AB6" s="8">
        <f>IF(AB$7="","",IFERROR(VLOOKUP(AB$7*100+Listen!$F$3,Feiertage!$A$2:$C$400,3,0),IFERROR(VLOOKUP(AB$7*100,Feiertage!$A$2:$C$400,3,0),"")))</f>
        <v/>
      </c>
      <c r="AC6" s="8">
        <f>IF(AC$7="","",IFERROR(VLOOKUP(AC$7*100+Listen!$F$3,Feiertage!$A$2:$C$400,3,0),IFERROR(VLOOKUP(AC$7*100,Feiertage!$A$2:$C$400,3,0),"")))</f>
        <v/>
      </c>
      <c r="AD6" s="8">
        <f>IF(AD$7="","",IFERROR(VLOOKUP(AD$7*100+Listen!$F$3,Feiertage!$A$2:$C$400,3,0),IFERROR(VLOOKUP(AD$7*100,Feiertage!$A$2:$C$400,3,0),"")))</f>
        <v/>
      </c>
      <c r="AE6" s="8">
        <f>IF(AE$7="","",IFERROR(VLOOKUP(AE$7*100+Listen!$F$3,Feiertage!$A$2:$C$400,3,0),IFERROR(VLOOKUP(AE$7*100,Feiertage!$A$2:$C$400,3,0),"")))</f>
        <v/>
      </c>
      <c r="AF6" s="8">
        <f>IF(AF$7="","",IFERROR(VLOOKUP(AF$7*100+Listen!$F$3,Feiertage!$A$2:$C$400,3,0),IFERROR(VLOOKUP(AF$7*100,Feiertage!$A$2:$C$400,3,0),"")))</f>
        <v/>
      </c>
    </row>
    <row r="7">
      <c r="A7" s="9" t="inlineStr">
        <is>
          <t>Tag</t>
        </is>
      </c>
      <c r="B7" s="10">
        <f>IF(MONTH(DATE($B$2,Listen!$F$2,1))=Listen!$F$2,DATE($B$2,Listen!$F$2,1),"")</f>
        <v/>
      </c>
      <c r="C7" s="10">
        <f>IF(MONTH(DATE($B$2,Listen!$F$2,2))=Listen!$F$2,DATE($B$2,Listen!$F$2,2),"")</f>
        <v/>
      </c>
      <c r="D7" s="10">
        <f>IF(MONTH(DATE($B$2,Listen!$F$2,3))=Listen!$F$2,DATE($B$2,Listen!$F$2,3),"")</f>
        <v/>
      </c>
      <c r="E7" s="10">
        <f>IF(MONTH(DATE($B$2,Listen!$F$2,4))=Listen!$F$2,DATE($B$2,Listen!$F$2,4),"")</f>
        <v/>
      </c>
      <c r="F7" s="10">
        <f>IF(MONTH(DATE($B$2,Listen!$F$2,5))=Listen!$F$2,DATE($B$2,Listen!$F$2,5),"")</f>
        <v/>
      </c>
      <c r="G7" s="10">
        <f>IF(MONTH(DATE($B$2,Listen!$F$2,6))=Listen!$F$2,DATE($B$2,Listen!$F$2,6),"")</f>
        <v/>
      </c>
      <c r="H7" s="10">
        <f>IF(MONTH(DATE($B$2,Listen!$F$2,7))=Listen!$F$2,DATE($B$2,Listen!$F$2,7),"")</f>
        <v/>
      </c>
      <c r="I7" s="10">
        <f>IF(MONTH(DATE($B$2,Listen!$F$2,8))=Listen!$F$2,DATE($B$2,Listen!$F$2,8),"")</f>
        <v/>
      </c>
      <c r="J7" s="10">
        <f>IF(MONTH(DATE($B$2,Listen!$F$2,9))=Listen!$F$2,DATE($B$2,Listen!$F$2,9),"")</f>
        <v/>
      </c>
      <c r="K7" s="10">
        <f>IF(MONTH(DATE($B$2,Listen!$F$2,10))=Listen!$F$2,DATE($B$2,Listen!$F$2,10),"")</f>
        <v/>
      </c>
      <c r="L7" s="10">
        <f>IF(MONTH(DATE($B$2,Listen!$F$2,11))=Listen!$F$2,DATE($B$2,Listen!$F$2,11),"")</f>
        <v/>
      </c>
      <c r="M7" s="10">
        <f>IF(MONTH(DATE($B$2,Listen!$F$2,12))=Listen!$F$2,DATE($B$2,Listen!$F$2,12),"")</f>
        <v/>
      </c>
      <c r="N7" s="10">
        <f>IF(MONTH(DATE($B$2,Listen!$F$2,13))=Listen!$F$2,DATE($B$2,Listen!$F$2,13),"")</f>
        <v/>
      </c>
      <c r="O7" s="10">
        <f>IF(MONTH(DATE($B$2,Listen!$F$2,14))=Listen!$F$2,DATE($B$2,Listen!$F$2,14),"")</f>
        <v/>
      </c>
      <c r="P7" s="10">
        <f>IF(MONTH(DATE($B$2,Listen!$F$2,15))=Listen!$F$2,DATE($B$2,Listen!$F$2,15),"")</f>
        <v/>
      </c>
      <c r="Q7" s="10">
        <f>IF(MONTH(DATE($B$2,Listen!$F$2,16))=Listen!$F$2,DATE($B$2,Listen!$F$2,16),"")</f>
        <v/>
      </c>
      <c r="R7" s="10">
        <f>IF(MONTH(DATE($B$2,Listen!$F$2,17))=Listen!$F$2,DATE($B$2,Listen!$F$2,17),"")</f>
        <v/>
      </c>
      <c r="S7" s="10">
        <f>IF(MONTH(DATE($B$2,Listen!$F$2,18))=Listen!$F$2,DATE($B$2,Listen!$F$2,18),"")</f>
        <v/>
      </c>
      <c r="T7" s="10">
        <f>IF(MONTH(DATE($B$2,Listen!$F$2,19))=Listen!$F$2,DATE($B$2,Listen!$F$2,19),"")</f>
        <v/>
      </c>
      <c r="U7" s="10">
        <f>IF(MONTH(DATE($B$2,Listen!$F$2,20))=Listen!$F$2,DATE($B$2,Listen!$F$2,20),"")</f>
        <v/>
      </c>
      <c r="V7" s="10">
        <f>IF(MONTH(DATE($B$2,Listen!$F$2,21))=Listen!$F$2,DATE($B$2,Listen!$F$2,21),"")</f>
        <v/>
      </c>
      <c r="W7" s="10">
        <f>IF(MONTH(DATE($B$2,Listen!$F$2,22))=Listen!$F$2,DATE($B$2,Listen!$F$2,22),"")</f>
        <v/>
      </c>
      <c r="X7" s="10">
        <f>IF(MONTH(DATE($B$2,Listen!$F$2,23))=Listen!$F$2,DATE($B$2,Listen!$F$2,23),"")</f>
        <v/>
      </c>
      <c r="Y7" s="10">
        <f>IF(MONTH(DATE($B$2,Listen!$F$2,24))=Listen!$F$2,DATE($B$2,Listen!$F$2,24),"")</f>
        <v/>
      </c>
      <c r="Z7" s="10">
        <f>IF(MONTH(DATE($B$2,Listen!$F$2,25))=Listen!$F$2,DATE($B$2,Listen!$F$2,25),"")</f>
        <v/>
      </c>
      <c r="AA7" s="10">
        <f>IF(MONTH(DATE($B$2,Listen!$F$2,26))=Listen!$F$2,DATE($B$2,Listen!$F$2,26),"")</f>
        <v/>
      </c>
      <c r="AB7" s="10">
        <f>IF(MONTH(DATE($B$2,Listen!$F$2,27))=Listen!$F$2,DATE($B$2,Listen!$F$2,27),"")</f>
        <v/>
      </c>
      <c r="AC7" s="10">
        <f>IF(MONTH(DATE($B$2,Listen!$F$2,28))=Listen!$F$2,DATE($B$2,Listen!$F$2,28),"")</f>
        <v/>
      </c>
      <c r="AD7" s="10">
        <f>IF(MONTH(DATE($B$2,Listen!$F$2,29))=Listen!$F$2,DATE($B$2,Listen!$F$2,29),"")</f>
        <v/>
      </c>
      <c r="AE7" s="10">
        <f>IF(MONTH(DATE($B$2,Listen!$F$2,30))=Listen!$F$2,DATE($B$2,Listen!$F$2,30),"")</f>
        <v/>
      </c>
      <c r="AF7" s="10">
        <f>IF(MONTH(DATE($B$2,Listen!$F$2,31))=Listen!$F$2,DATE($B$2,Listen!$F$2,31),"")</f>
        <v/>
      </c>
      <c r="AG7" s="11" t="inlineStr">
        <is>
          <t>Std.</t>
        </is>
      </c>
      <c r="AH7" s="11" t="inlineStr">
        <is>
          <t>Soll</t>
        </is>
      </c>
      <c r="AI7" s="11" t="inlineStr">
        <is>
          <t>+/–</t>
        </is>
      </c>
    </row>
    <row r="8">
      <c r="A8" s="12" t="n"/>
      <c r="B8" s="13">
        <f>B7</f>
        <v/>
      </c>
      <c r="C8" s="13">
        <f>C7</f>
        <v/>
      </c>
      <c r="D8" s="13">
        <f>D7</f>
        <v/>
      </c>
      <c r="E8" s="13">
        <f>E7</f>
        <v/>
      </c>
      <c r="F8" s="13">
        <f>F7</f>
        <v/>
      </c>
      <c r="G8" s="13">
        <f>G7</f>
        <v/>
      </c>
      <c r="H8" s="13">
        <f>H7</f>
        <v/>
      </c>
      <c r="I8" s="13">
        <f>I7</f>
        <v/>
      </c>
      <c r="J8" s="13">
        <f>J7</f>
        <v/>
      </c>
      <c r="K8" s="13">
        <f>K7</f>
        <v/>
      </c>
      <c r="L8" s="13">
        <f>L7</f>
        <v/>
      </c>
      <c r="M8" s="13">
        <f>M7</f>
        <v/>
      </c>
      <c r="N8" s="13">
        <f>N7</f>
        <v/>
      </c>
      <c r="O8" s="13">
        <f>O7</f>
        <v/>
      </c>
      <c r="P8" s="13">
        <f>P7</f>
        <v/>
      </c>
      <c r="Q8" s="13">
        <f>Q7</f>
        <v/>
      </c>
      <c r="R8" s="13">
        <f>R7</f>
        <v/>
      </c>
      <c r="S8" s="13">
        <f>S7</f>
        <v/>
      </c>
      <c r="T8" s="13">
        <f>T7</f>
        <v/>
      </c>
      <c r="U8" s="13">
        <f>U7</f>
        <v/>
      </c>
      <c r="V8" s="13">
        <f>V7</f>
        <v/>
      </c>
      <c r="W8" s="13">
        <f>W7</f>
        <v/>
      </c>
      <c r="X8" s="13">
        <f>X7</f>
        <v/>
      </c>
      <c r="Y8" s="13">
        <f>Y7</f>
        <v/>
      </c>
      <c r="Z8" s="13">
        <f>Z7</f>
        <v/>
      </c>
      <c r="AA8" s="13">
        <f>AA7</f>
        <v/>
      </c>
      <c r="AB8" s="13">
        <f>AB7</f>
        <v/>
      </c>
      <c r="AC8" s="13">
        <f>AC7</f>
        <v/>
      </c>
      <c r="AD8" s="13">
        <f>AD7</f>
        <v/>
      </c>
      <c r="AE8" s="13">
        <f>AE7</f>
        <v/>
      </c>
      <c r="AF8" s="13">
        <f>AF7</f>
        <v/>
      </c>
      <c r="AG8" s="14" t="n"/>
      <c r="AH8" s="14" t="n"/>
      <c r="AI8" s="14" t="n"/>
    </row>
    <row r="9" ht="19" customHeight="1">
      <c r="A9" s="5" t="inlineStr">
        <is>
          <t>Beispiel: Anna</t>
        </is>
      </c>
      <c r="B9" s="15" t="inlineStr">
        <is>
          <t>T</t>
        </is>
      </c>
      <c r="C9" s="15" t="inlineStr">
        <is>
          <t>T</t>
        </is>
      </c>
      <c r="D9" s="15" t="n"/>
      <c r="E9" s="15" t="n"/>
      <c r="F9" s="15" t="inlineStr">
        <is>
          <t>N</t>
        </is>
      </c>
      <c r="G9" s="15" t="inlineStr">
        <is>
          <t>N</t>
        </is>
      </c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>
        <f>IF(COUNTA(B9:AF9)=0,"",SUM(Rechnung!B9:AF9))</f>
        <v/>
      </c>
      <c r="AH9" s="15" t="n"/>
      <c r="AI9" s="16">
        <f>IF(OR(AG9="",AH9=""),"",AG9-AH9)</f>
        <v/>
      </c>
    </row>
    <row r="10" ht="19" customHeight="1">
      <c r="A10" s="5" t="inlineStr">
        <is>
          <t>Beispiel: Ben</t>
        </is>
      </c>
      <c r="B10" s="15" t="inlineStr">
        <is>
          <t>N</t>
        </is>
      </c>
      <c r="C10" s="15" t="inlineStr">
        <is>
          <t>N</t>
        </is>
      </c>
      <c r="D10" s="15" t="inlineStr">
        <is>
          <t>T</t>
        </is>
      </c>
      <c r="E10" s="15" t="inlineStr">
        <is>
          <t>T</t>
        </is>
      </c>
      <c r="F10" s="15" t="n"/>
      <c r="G10" s="15" t="n"/>
      <c r="H10" s="15" t="n">
        <v>24</v>
      </c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>
        <f>IF(COUNTA(B10:AF10)=0,"",SUM(Rechnung!B10:AF10))</f>
        <v/>
      </c>
      <c r="AH10" s="15" t="n"/>
      <c r="AI10" s="16">
        <f>IF(OR(AG10="",AH10=""),"",AG10-AH10)</f>
        <v/>
      </c>
    </row>
    <row r="11" ht="19" customHeight="1">
      <c r="A11" s="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>
        <f>IF(COUNTA(B11:AF11)=0,"",SUM(Rechnung!B11:AF11))</f>
        <v/>
      </c>
      <c r="AH11" s="15" t="n"/>
      <c r="AI11" s="16">
        <f>IF(OR(AG11="",AH11=""),"",AG11-AH11)</f>
        <v/>
      </c>
    </row>
    <row r="12" ht="19" customHeight="1">
      <c r="A12" s="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>
        <f>IF(COUNTA(B12:AF12)=0,"",SUM(Rechnung!B12:AF12))</f>
        <v/>
      </c>
      <c r="AH12" s="15" t="n"/>
      <c r="AI12" s="16">
        <f>IF(OR(AG12="",AH12=""),"",AG12-AH12)</f>
        <v/>
      </c>
    </row>
    <row r="13" ht="19" customHeight="1">
      <c r="A13" s="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>
        <f>IF(COUNTA(B13:AF13)=0,"",SUM(Rechnung!B13:AF13))</f>
        <v/>
      </c>
      <c r="AH13" s="15" t="n"/>
      <c r="AI13" s="16">
        <f>IF(OR(AG13="",AH13=""),"",AG13-AH13)</f>
        <v/>
      </c>
    </row>
    <row r="14" ht="19" customHeight="1">
      <c r="A14" s="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>
        <f>IF(COUNTA(B14:AF14)=0,"",SUM(Rechnung!B14:AF14))</f>
        <v/>
      </c>
      <c r="AH14" s="15" t="n"/>
      <c r="AI14" s="16">
        <f>IF(OR(AG14="",AH14=""),"",AG14-AH14)</f>
        <v/>
      </c>
    </row>
    <row r="15" ht="19" customHeight="1">
      <c r="A15" s="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>
        <f>IF(COUNTA(B15:AF15)=0,"",SUM(Rechnung!B15:AF15))</f>
        <v/>
      </c>
      <c r="AH15" s="15" t="n"/>
      <c r="AI15" s="16">
        <f>IF(OR(AG15="",AH15=""),"",AG15-AH15)</f>
        <v/>
      </c>
    </row>
    <row r="16" ht="19" customHeight="1">
      <c r="A16" s="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>
        <f>IF(COUNTA(B16:AF16)=0,"",SUM(Rechnung!B16:AF16))</f>
        <v/>
      </c>
      <c r="AH16" s="15" t="n"/>
      <c r="AI16" s="16">
        <f>IF(OR(AG16="",AH16=""),"",AG16-AH16)</f>
        <v/>
      </c>
    </row>
    <row r="17" ht="19" customHeight="1">
      <c r="A17" s="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>
        <f>IF(COUNTA(B17:AF17)=0,"",SUM(Rechnung!B17:AF17))</f>
        <v/>
      </c>
      <c r="AH17" s="15" t="n"/>
      <c r="AI17" s="16">
        <f>IF(OR(AG17="",AH17=""),"",AG17-AH17)</f>
        <v/>
      </c>
    </row>
    <row r="18" ht="19" customHeight="1">
      <c r="A18" s="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>
        <f>IF(COUNTA(B18:AF18)=0,"",SUM(Rechnung!B18:AF18))</f>
        <v/>
      </c>
      <c r="AH18" s="15" t="n"/>
      <c r="AI18" s="16">
        <f>IF(OR(AG18="",AH18=""),"",AG18-AH18)</f>
        <v/>
      </c>
    </row>
    <row r="19">
      <c r="A19" s="17" t="inlineStr">
        <is>
          <t>Std. am Tag</t>
        </is>
      </c>
      <c r="B19" s="15">
        <f>IF(B$7="","",SUM(Rechnung!B9:B18))</f>
        <v/>
      </c>
      <c r="C19" s="15">
        <f>IF(C$7="","",SUM(Rechnung!C9:C18))</f>
        <v/>
      </c>
      <c r="D19" s="15">
        <f>IF(D$7="","",SUM(Rechnung!D9:D18))</f>
        <v/>
      </c>
      <c r="E19" s="15">
        <f>IF(E$7="","",SUM(Rechnung!E9:E18))</f>
        <v/>
      </c>
      <c r="F19" s="15">
        <f>IF(F$7="","",SUM(Rechnung!F9:F18))</f>
        <v/>
      </c>
      <c r="G19" s="15">
        <f>IF(G$7="","",SUM(Rechnung!G9:G18))</f>
        <v/>
      </c>
      <c r="H19" s="15">
        <f>IF(H$7="","",SUM(Rechnung!H9:H18))</f>
        <v/>
      </c>
      <c r="I19" s="15">
        <f>IF(I$7="","",SUM(Rechnung!I9:I18))</f>
        <v/>
      </c>
      <c r="J19" s="15">
        <f>IF(J$7="","",SUM(Rechnung!J9:J18))</f>
        <v/>
      </c>
      <c r="K19" s="15">
        <f>IF(K$7="","",SUM(Rechnung!K9:K18))</f>
        <v/>
      </c>
      <c r="L19" s="15">
        <f>IF(L$7="","",SUM(Rechnung!L9:L18))</f>
        <v/>
      </c>
      <c r="M19" s="15">
        <f>IF(M$7="","",SUM(Rechnung!M9:M18))</f>
        <v/>
      </c>
      <c r="N19" s="15">
        <f>IF(N$7="","",SUM(Rechnung!N9:N18))</f>
        <v/>
      </c>
      <c r="O19" s="15">
        <f>IF(O$7="","",SUM(Rechnung!O9:O18))</f>
        <v/>
      </c>
      <c r="P19" s="15">
        <f>IF(P$7="","",SUM(Rechnung!P9:P18))</f>
        <v/>
      </c>
      <c r="Q19" s="15">
        <f>IF(Q$7="","",SUM(Rechnung!Q9:Q18))</f>
        <v/>
      </c>
      <c r="R19" s="15">
        <f>IF(R$7="","",SUM(Rechnung!R9:R18))</f>
        <v/>
      </c>
      <c r="S19" s="15">
        <f>IF(S$7="","",SUM(Rechnung!S9:S18))</f>
        <v/>
      </c>
      <c r="T19" s="15">
        <f>IF(T$7="","",SUM(Rechnung!T9:T18))</f>
        <v/>
      </c>
      <c r="U19" s="15">
        <f>IF(U$7="","",SUM(Rechnung!U9:U18))</f>
        <v/>
      </c>
      <c r="V19" s="15">
        <f>IF(V$7="","",SUM(Rechnung!V9:V18))</f>
        <v/>
      </c>
      <c r="W19" s="15">
        <f>IF(W$7="","",SUM(Rechnung!W9:W18))</f>
        <v/>
      </c>
      <c r="X19" s="15">
        <f>IF(X$7="","",SUM(Rechnung!X9:X18))</f>
        <v/>
      </c>
      <c r="Y19" s="15">
        <f>IF(Y$7="","",SUM(Rechnung!Y9:Y18))</f>
        <v/>
      </c>
      <c r="Z19" s="15">
        <f>IF(Z$7="","",SUM(Rechnung!Z9:Z18))</f>
        <v/>
      </c>
      <c r="AA19" s="15">
        <f>IF(AA$7="","",SUM(Rechnung!AA9:AA18))</f>
        <v/>
      </c>
      <c r="AB19" s="15">
        <f>IF(AB$7="","",SUM(Rechnung!AB9:AB18))</f>
        <v/>
      </c>
      <c r="AC19" s="15">
        <f>IF(AC$7="","",SUM(Rechnung!AC9:AC18))</f>
        <v/>
      </c>
      <c r="AD19" s="15">
        <f>IF(AD$7="","",SUM(Rechnung!AD9:AD18))</f>
        <v/>
      </c>
      <c r="AE19" s="15">
        <f>IF(AE$7="","",SUM(Rechnung!AE9:AE18))</f>
        <v/>
      </c>
      <c r="AF19" s="15">
        <f>IF(AF$7="","",SUM(Rechnung!AF9:AF18))</f>
        <v/>
      </c>
      <c r="AG19" s="15">
        <f>SUM(AG9:AG18)</f>
        <v/>
      </c>
      <c r="AH19" s="15" t="n"/>
      <c r="AI19" s="15" t="n"/>
    </row>
    <row r="21">
      <c r="A21" s="18" t="inlineStr">
        <is>
          <t>Legende</t>
        </is>
      </c>
    </row>
    <row r="22">
      <c r="A22" s="9" t="inlineStr">
        <is>
          <t>Bezeichnung</t>
        </is>
      </c>
      <c r="B22" s="11" t="inlineStr">
        <is>
          <t>Kz.</t>
        </is>
      </c>
      <c r="C22" s="11" t="inlineStr">
        <is>
          <t>Beginn</t>
        </is>
      </c>
      <c r="D22" s="15" t="n"/>
      <c r="E22" s="11" t="inlineStr">
        <is>
          <t>Ende</t>
        </is>
      </c>
      <c r="F22" s="15" t="n"/>
      <c r="G22" s="11" t="inlineStr">
        <is>
          <t>Std.</t>
        </is>
      </c>
      <c r="H22" s="15" t="n"/>
      <c r="J22" s="19" t="inlineStr">
        <is>
          <t>So geht's
• Kürzel groß oder klein eintragen; eigene Schichten in den freien Legendenzeilen anlegen.
• Die Stunden einer Schicht rechnet die Legende aus Beginn und Ende. Für Urlaub (U) und Krankheit (K) die Stunden je Tag selbst eintragen, z. B. laut Arbeitsvertrag.
• Bei 24-Stunden-Assistenz sollte in „Std. am Tag“ jeden Tag 24 stehen.
• Regionale Feiertage im Blatt „Feiertage“ ergänzen.
Kostenlose Vorlage von AssistenzFlow. Wünsche, Urlaub, Zuschläge nach § 3b EStG und die Lohnvorbereitung übernimmt die App: assistenzflow.de</t>
        </is>
      </c>
    </row>
    <row r="23">
      <c r="A23" s="5" t="inlineStr">
        <is>
          <t>Tagdienst</t>
        </is>
      </c>
      <c r="B23" s="20" t="inlineStr">
        <is>
          <t>T</t>
        </is>
      </c>
      <c r="C23" s="21" t="n">
        <v>0.3333333333333333</v>
      </c>
      <c r="D23" s="15" t="n"/>
      <c r="E23" s="21" t="n">
        <v>0.8333333333333334</v>
      </c>
      <c r="F23" s="15" t="n"/>
      <c r="G23" s="22">
        <f>IF(OR(C23="",E23=""),"",ROUND(IF(E23&gt;C23,E23-C23,E23-C23+1)*24,2))</f>
        <v/>
      </c>
      <c r="H23" s="15" t="n"/>
    </row>
    <row r="24">
      <c r="A24" s="5" t="inlineStr">
        <is>
          <t>Nachtdienst</t>
        </is>
      </c>
      <c r="B24" s="20" t="inlineStr">
        <is>
          <t>N</t>
        </is>
      </c>
      <c r="C24" s="21" t="n">
        <v>0.8333333333333334</v>
      </c>
      <c r="D24" s="15" t="n"/>
      <c r="E24" s="21" t="n">
        <v>0.3333333333333333</v>
      </c>
      <c r="F24" s="15" t="n"/>
      <c r="G24" s="22">
        <f>IF(OR(C24="",E24=""),"",ROUND(IF(E24&gt;C24,E24-C24,E24-C24+1)*24,2))</f>
        <v/>
      </c>
      <c r="H24" s="15" t="n"/>
    </row>
    <row r="25">
      <c r="A25" s="5" t="inlineStr">
        <is>
          <t>24-Stunden-Dienst</t>
        </is>
      </c>
      <c r="B25" s="20" t="inlineStr">
        <is>
          <t>24</t>
        </is>
      </c>
      <c r="C25" s="21" t="n">
        <v>0.3333333333333333</v>
      </c>
      <c r="D25" s="15" t="n"/>
      <c r="E25" s="21" t="n">
        <v>0.3333333333333333</v>
      </c>
      <c r="F25" s="15" t="n"/>
      <c r="G25" s="22">
        <f>IF(OR(C25="",E25=""),"",ROUND(IF(E25&gt;C25,E25-C25,E25-C25+1)*24,2))</f>
        <v/>
      </c>
      <c r="H25" s="15" t="n"/>
    </row>
    <row r="26">
      <c r="A26" s="5" t="inlineStr">
        <is>
          <t>Frühdienst</t>
        </is>
      </c>
      <c r="B26" s="20" t="inlineStr">
        <is>
          <t>F</t>
        </is>
      </c>
      <c r="C26" s="21" t="n">
        <v>0.25</v>
      </c>
      <c r="D26" s="15" t="n"/>
      <c r="E26" s="21" t="n">
        <v>0.5833333333333334</v>
      </c>
      <c r="F26" s="15" t="n"/>
      <c r="G26" s="22">
        <f>IF(OR(C26="",E26=""),"",ROUND(IF(E26&gt;C26,E26-C26,E26-C26+1)*24,2))</f>
        <v/>
      </c>
      <c r="H26" s="15" t="n"/>
    </row>
    <row r="27">
      <c r="A27" s="5" t="inlineStr">
        <is>
          <t>Spätdienst</t>
        </is>
      </c>
      <c r="B27" s="20" t="inlineStr">
        <is>
          <t>S</t>
        </is>
      </c>
      <c r="C27" s="21" t="n">
        <v>0.5833333333333334</v>
      </c>
      <c r="D27" s="15" t="n"/>
      <c r="E27" s="21" t="n">
        <v>0.9166666666666666</v>
      </c>
      <c r="F27" s="15" t="n"/>
      <c r="G27" s="22">
        <f>IF(OR(C27="",E27=""),"",ROUND(IF(E27&gt;C27,E27-C27,E27-C27+1)*24,2))</f>
        <v/>
      </c>
      <c r="H27" s="15" t="n"/>
    </row>
    <row r="28">
      <c r="A28" s="5" t="inlineStr">
        <is>
          <t>Urlaub</t>
        </is>
      </c>
      <c r="B28" s="20" t="inlineStr">
        <is>
          <t>U</t>
        </is>
      </c>
      <c r="C28" s="21" t="n"/>
      <c r="D28" s="15" t="n"/>
      <c r="E28" s="21" t="n"/>
      <c r="F28" s="15" t="n"/>
      <c r="G28" s="22">
        <f>IF(OR(C28="",E28=""),"",ROUND(IF(E28&gt;C28,E28-C28,E28-C28+1)*24,2))</f>
        <v/>
      </c>
      <c r="H28" s="15" t="n"/>
    </row>
    <row r="29">
      <c r="A29" s="5" t="inlineStr">
        <is>
          <t>Krank</t>
        </is>
      </c>
      <c r="B29" s="20" t="inlineStr">
        <is>
          <t>K</t>
        </is>
      </c>
      <c r="C29" s="21" t="n"/>
      <c r="D29" s="15" t="n"/>
      <c r="E29" s="21" t="n"/>
      <c r="F29" s="15" t="n"/>
      <c r="G29" s="22">
        <f>IF(OR(C29="",E29=""),"",ROUND(IF(E29&gt;C29,E29-C29,E29-C29+1)*24,2))</f>
        <v/>
      </c>
      <c r="H29" s="15" t="n"/>
    </row>
    <row r="30">
      <c r="A30" s="5" t="n"/>
      <c r="B30" s="20" t="n"/>
      <c r="C30" s="21" t="n"/>
      <c r="D30" s="15" t="n"/>
      <c r="E30" s="21" t="n"/>
      <c r="F30" s="15" t="n"/>
      <c r="G30" s="22">
        <f>IF(OR(C30="",E30=""),"",ROUND(IF(E30&gt;C30,E30-C30,E30-C30+1)*24,2))</f>
        <v/>
      </c>
      <c r="H30" s="15" t="n"/>
    </row>
    <row r="31">
      <c r="A31" s="5" t="n"/>
      <c r="B31" s="20" t="n"/>
      <c r="C31" s="21" t="n"/>
      <c r="D31" s="15" t="n"/>
      <c r="E31" s="21" t="n"/>
      <c r="F31" s="15" t="n"/>
      <c r="G31" s="22">
        <f>IF(OR(C31="",E31=""),"",ROUND(IF(E31&gt;C31,E31-C31,E31-C31+1)*24,2))</f>
        <v/>
      </c>
      <c r="H31" s="15" t="n"/>
    </row>
    <row r="32">
      <c r="A32" s="5" t="n"/>
      <c r="B32" s="20" t="n"/>
      <c r="C32" s="21" t="n"/>
      <c r="D32" s="15" t="n"/>
      <c r="E32" s="21" t="n"/>
      <c r="F32" s="15" t="n"/>
      <c r="G32" s="22">
        <f>IF(OR(C32="",E32=""),"",ROUND(IF(E32&gt;C32,E32-C32,E32-C32+1)*24,2))</f>
        <v/>
      </c>
      <c r="H32" s="15" t="n"/>
    </row>
  </sheetData>
  <mergeCells count="41">
    <mergeCell ref="A22"/>
    <mergeCell ref="C24:D24"/>
    <mergeCell ref="C30:D30"/>
    <mergeCell ref="E24:F24"/>
    <mergeCell ref="B3:F3"/>
    <mergeCell ref="G27:H27"/>
    <mergeCell ref="E23:F23"/>
    <mergeCell ref="G23:H23"/>
    <mergeCell ref="Z1:AI1"/>
    <mergeCell ref="C26:D26"/>
    <mergeCell ref="K2:AI4"/>
    <mergeCell ref="B2:C2"/>
    <mergeCell ref="C29:D29"/>
    <mergeCell ref="E29:F29"/>
    <mergeCell ref="J22:AI32"/>
    <mergeCell ref="C25:D25"/>
    <mergeCell ref="E28:F28"/>
    <mergeCell ref="G28:H28"/>
    <mergeCell ref="C22:D22"/>
    <mergeCell ref="B22"/>
    <mergeCell ref="C31:D31"/>
    <mergeCell ref="E31:F31"/>
    <mergeCell ref="E30:F30"/>
    <mergeCell ref="G24:H24"/>
    <mergeCell ref="G30:H30"/>
    <mergeCell ref="C27:D27"/>
    <mergeCell ref="E27:F27"/>
    <mergeCell ref="E26:F26"/>
    <mergeCell ref="C23:D23"/>
    <mergeCell ref="G26:H26"/>
    <mergeCell ref="G29:H29"/>
    <mergeCell ref="C32:D32"/>
    <mergeCell ref="E32:F32"/>
    <mergeCell ref="E25:F25"/>
    <mergeCell ref="G32:H32"/>
    <mergeCell ref="G25:H25"/>
    <mergeCell ref="C28:D28"/>
    <mergeCell ref="E22:F22"/>
    <mergeCell ref="G31:H31"/>
    <mergeCell ref="G22:H22"/>
    <mergeCell ref="B4:I4"/>
  </mergeCells>
  <conditionalFormatting sqref="B6:AF19">
    <cfRule type="expression" priority="1" dxfId="0" stopIfTrue="1">
      <formula>B$7=""</formula>
    </cfRule>
    <cfRule type="expression" priority="2" dxfId="1" stopIfTrue="1">
      <formula>B$6&lt;&gt;""</formula>
    </cfRule>
    <cfRule type="expression" priority="3" dxfId="2" stopIfTrue="1">
      <formula>IF(B$7="",FALSE,WEEKDAY(B$7,2)=7)</formula>
    </cfRule>
    <cfRule type="expression" priority="4" dxfId="3" stopIfTrue="1">
      <formula>IF(B$7="",FALSE,WEEKDAY(B$7,2)=6)</formula>
    </cfRule>
  </conditionalFormatting>
  <dataValidations count="4">
    <dataValidation sqref="B2" showDropDown="0" showInputMessage="0" showErrorMessage="0" allowBlank="1" type="list">
      <formula1>=Listen!$C$2:$C$6</formula1>
    </dataValidation>
    <dataValidation sqref="B3" showDropDown="0" showInputMessage="0" showErrorMessage="0" allowBlank="1" type="list">
      <formula1>=Listen!$A$2:$A$13</formula1>
    </dataValidation>
    <dataValidation sqref="B4" showDropDown="0" showInputMessage="0" showErrorMessage="0" allowBlank="1" type="list">
      <formula1>=Listen!$B$2:$B$17</formula1>
    </dataValidation>
    <dataValidation sqref="B9:AF18" showDropDown="0" showInputMessage="0" showErrorMessage="0" allowBlank="1" type="list">
      <formula1>=$B$23:$B$32</formula1>
    </dataValidation>
  </dataValidations>
  <hyperlinks>
    <hyperlink xmlns:r="http://schemas.openxmlformats.org/officeDocument/2006/relationships" ref="Z1" r:id="rId1"/>
  </hyperlinks>
  <pageMargins left="0.4" right="0.4" top="0.5" bottom="0.5" header="0.5" footer="0.5"/>
  <pageSetup orientation="landscape" paperSize="9" fitToHeight="1" fitToWidth="1"/>
  <headerFooter>
    <oddHeader/>
    <oddFooter>&amp;C&amp;8 Vorlage von AssistenzFlow · assistenzflow.de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Monat</t>
        </is>
      </c>
      <c r="B1" t="inlineStr">
        <is>
          <t>Bundesland</t>
        </is>
      </c>
      <c r="C1" t="inlineStr">
        <is>
          <t>Jahr</t>
        </is>
      </c>
      <c r="E1" t="inlineStr">
        <is>
          <t>Hilfswerte</t>
        </is>
      </c>
    </row>
    <row r="2">
      <c r="A2" t="inlineStr">
        <is>
          <t>Januar</t>
        </is>
      </c>
      <c r="B2" t="inlineStr">
        <is>
          <t>Baden-Württemberg</t>
        </is>
      </c>
      <c r="C2" t="n">
        <v>2026</v>
      </c>
      <c r="E2" t="inlineStr">
        <is>
          <t>Monat Nr.</t>
        </is>
      </c>
      <c r="F2">
        <f>MATCH(Dienstplan!$B$3,$A$2:$A$13,0)</f>
        <v/>
      </c>
    </row>
    <row r="3">
      <c r="A3" t="inlineStr">
        <is>
          <t>Februar</t>
        </is>
      </c>
      <c r="B3" t="inlineStr">
        <is>
          <t>Bayern</t>
        </is>
      </c>
      <c r="C3" t="n">
        <v>2027</v>
      </c>
      <c r="E3" t="inlineStr">
        <is>
          <t>Bundesland Nr.</t>
        </is>
      </c>
      <c r="F3">
        <f>IFERROR(MATCH(Dienstplan!$B$4,$B$2:$B$17,0),0)</f>
        <v/>
      </c>
    </row>
    <row r="4">
      <c r="A4" t="inlineStr">
        <is>
          <t>März</t>
        </is>
      </c>
      <c r="B4" t="inlineStr">
        <is>
          <t>Berlin</t>
        </is>
      </c>
      <c r="C4" t="n">
        <v>2028</v>
      </c>
    </row>
    <row r="5">
      <c r="A5" t="inlineStr">
        <is>
          <t>April</t>
        </is>
      </c>
      <c r="B5" t="inlineStr">
        <is>
          <t>Brandenburg</t>
        </is>
      </c>
      <c r="C5" t="n">
        <v>2029</v>
      </c>
    </row>
    <row r="6">
      <c r="A6" t="inlineStr">
        <is>
          <t>Mai</t>
        </is>
      </c>
      <c r="B6" t="inlineStr">
        <is>
          <t>Bremen</t>
        </is>
      </c>
      <c r="C6" t="n">
        <v>2030</v>
      </c>
    </row>
    <row r="7">
      <c r="A7" t="inlineStr">
        <is>
          <t>Juni</t>
        </is>
      </c>
      <c r="B7" t="inlineStr">
        <is>
          <t>Hamburg</t>
        </is>
      </c>
    </row>
    <row r="8">
      <c r="A8" t="inlineStr">
        <is>
          <t>Juli</t>
        </is>
      </c>
      <c r="B8" t="inlineStr">
        <is>
          <t>Hessen</t>
        </is>
      </c>
    </row>
    <row r="9">
      <c r="A9" t="inlineStr">
        <is>
          <t>August</t>
        </is>
      </c>
      <c r="B9" t="inlineStr">
        <is>
          <t>Mecklenburg-Vorpommern</t>
        </is>
      </c>
    </row>
    <row r="10">
      <c r="A10" t="inlineStr">
        <is>
          <t>September</t>
        </is>
      </c>
      <c r="B10" t="inlineStr">
        <is>
          <t>Niedersachsen</t>
        </is>
      </c>
    </row>
    <row r="11">
      <c r="A11" t="inlineStr">
        <is>
          <t>Oktober</t>
        </is>
      </c>
      <c r="B11" t="inlineStr">
        <is>
          <t>Nordrhein-Westfalen</t>
        </is>
      </c>
    </row>
    <row r="12">
      <c r="A12" t="inlineStr">
        <is>
          <t>November</t>
        </is>
      </c>
      <c r="B12" t="inlineStr">
        <is>
          <t>Rheinland-Pfalz</t>
        </is>
      </c>
    </row>
    <row r="13">
      <c r="A13" t="inlineStr">
        <is>
          <t>Dezember</t>
        </is>
      </c>
      <c r="B13" t="inlineStr">
        <is>
          <t>Saarland</t>
        </is>
      </c>
    </row>
    <row r="14">
      <c r="B14" t="inlineStr">
        <is>
          <t>Sachsen</t>
        </is>
      </c>
    </row>
    <row r="15">
      <c r="B15" t="inlineStr">
        <is>
          <t>Sachsen-Anhalt</t>
        </is>
      </c>
    </row>
    <row r="16">
      <c r="B16" t="inlineStr">
        <is>
          <t>Schleswig-Holstein</t>
        </is>
      </c>
    </row>
    <row r="17">
      <c r="B17" t="inlineStr">
        <is>
          <t>Thüringen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3" customWidth="1" min="1" max="1"/>
    <col width="12" customWidth="1" min="2" max="2"/>
    <col width="26" customWidth="1" min="3" max="3"/>
    <col width="24" customWidth="1" min="4" max="4"/>
  </cols>
  <sheetData>
    <row r="1">
      <c r="A1" s="3" t="inlineStr">
        <is>
          <t>Schlüssel</t>
        </is>
      </c>
      <c r="B1" s="3" t="inlineStr">
        <is>
          <t>Datum</t>
        </is>
      </c>
      <c r="C1" s="3" t="inlineStr">
        <is>
          <t>Feiertag</t>
        </is>
      </c>
      <c r="D1" s="3" t="inlineStr">
        <is>
          <t>Gilt in</t>
        </is>
      </c>
      <c r="F1" t="inlineStr">
        <is>
          <t>Gesetzliche Feiertage 2026 bis 2030, Stand Oktober 2026, ohne Gewähr.</t>
        </is>
      </c>
    </row>
    <row r="2">
      <c r="A2">
        <f>IF(B2="","",B2*100+IFERROR(MATCH(D2,Listen!$B$2:$B$17,0),0))</f>
        <v/>
      </c>
      <c r="B2" s="23" t="n">
        <v>46023</v>
      </c>
      <c r="C2" t="inlineStr">
        <is>
          <t>Neujahr</t>
        </is>
      </c>
      <c r="D2" t="inlineStr">
        <is>
          <t>alle</t>
        </is>
      </c>
      <c r="F2" t="inlineStr">
        <is>
          <t>Regionale Feiertage (z. B. Fronleichnam in Teilen Sachsens und Thüringens, Mariä Himmelfahrt in Teilen Bayerns, Augsburger Friedensfest) unten selbst ergänzen:</t>
        </is>
      </c>
    </row>
    <row r="3">
      <c r="A3">
        <f>IF(B3="","",B3*100+IFERROR(MATCH(D3,Listen!$B$2:$B$17,0),0))</f>
        <v/>
      </c>
      <c r="B3" s="23" t="n">
        <v>46028</v>
      </c>
      <c r="C3" t="inlineStr">
        <is>
          <t>Heilige Drei Könige</t>
        </is>
      </c>
      <c r="D3" t="inlineStr">
        <is>
          <t>Baden-Württemberg</t>
        </is>
      </c>
      <c r="F3" t="inlineStr">
        <is>
          <t>Datum, Name und Bundesland eintragen (oder „alle“).</t>
        </is>
      </c>
    </row>
    <row r="4">
      <c r="A4">
        <f>IF(B4="","",B4*100+IFERROR(MATCH(D4,Listen!$B$2:$B$17,0),0))</f>
        <v/>
      </c>
      <c r="B4" s="23" t="n">
        <v>46028</v>
      </c>
      <c r="C4" t="inlineStr">
        <is>
          <t>Heilige Drei Könige</t>
        </is>
      </c>
      <c r="D4" t="inlineStr">
        <is>
          <t>Bayern</t>
        </is>
      </c>
    </row>
    <row r="5">
      <c r="A5">
        <f>IF(B5="","",B5*100+IFERROR(MATCH(D5,Listen!$B$2:$B$17,0),0))</f>
        <v/>
      </c>
      <c r="B5" s="23" t="n">
        <v>46028</v>
      </c>
      <c r="C5" t="inlineStr">
        <is>
          <t>Heilige Drei Könige</t>
        </is>
      </c>
      <c r="D5" t="inlineStr">
        <is>
          <t>Sachsen-Anhalt</t>
        </is>
      </c>
    </row>
    <row r="6">
      <c r="A6">
        <f>IF(B6="","",B6*100+IFERROR(MATCH(D6,Listen!$B$2:$B$17,0),0))</f>
        <v/>
      </c>
      <c r="B6" s="23" t="n">
        <v>46089</v>
      </c>
      <c r="C6" t="inlineStr">
        <is>
          <t>Internationaler Frauentag</t>
        </is>
      </c>
      <c r="D6" t="inlineStr">
        <is>
          <t>Berlin</t>
        </is>
      </c>
    </row>
    <row r="7">
      <c r="A7">
        <f>IF(B7="","",B7*100+IFERROR(MATCH(D7,Listen!$B$2:$B$17,0),0))</f>
        <v/>
      </c>
      <c r="B7" s="23" t="n">
        <v>46089</v>
      </c>
      <c r="C7" t="inlineStr">
        <is>
          <t>Internationaler Frauentag</t>
        </is>
      </c>
      <c r="D7" t="inlineStr">
        <is>
          <t>Mecklenburg-Vorpommern</t>
        </is>
      </c>
    </row>
    <row r="8">
      <c r="A8">
        <f>IF(B8="","",B8*100+IFERROR(MATCH(D8,Listen!$B$2:$B$17,0),0))</f>
        <v/>
      </c>
      <c r="B8" s="23" t="n">
        <v>46115</v>
      </c>
      <c r="C8" t="inlineStr">
        <is>
          <t>Karfreitag</t>
        </is>
      </c>
      <c r="D8" t="inlineStr">
        <is>
          <t>alle</t>
        </is>
      </c>
    </row>
    <row r="9">
      <c r="A9">
        <f>IF(B9="","",B9*100+IFERROR(MATCH(D9,Listen!$B$2:$B$17,0),0))</f>
        <v/>
      </c>
      <c r="B9" s="23" t="n">
        <v>46117</v>
      </c>
      <c r="C9" t="inlineStr">
        <is>
          <t>Ostersonntag</t>
        </is>
      </c>
      <c r="D9" t="inlineStr">
        <is>
          <t>Brandenburg</t>
        </is>
      </c>
    </row>
    <row r="10">
      <c r="A10">
        <f>IF(B10="","",B10*100+IFERROR(MATCH(D10,Listen!$B$2:$B$17,0),0))</f>
        <v/>
      </c>
      <c r="B10" s="23" t="n">
        <v>46118</v>
      </c>
      <c r="C10" t="inlineStr">
        <is>
          <t>Ostermontag</t>
        </is>
      </c>
      <c r="D10" t="inlineStr">
        <is>
          <t>alle</t>
        </is>
      </c>
    </row>
    <row r="11">
      <c r="A11">
        <f>IF(B11="","",B11*100+IFERROR(MATCH(D11,Listen!$B$2:$B$17,0),0))</f>
        <v/>
      </c>
      <c r="B11" s="23" t="n">
        <v>46143</v>
      </c>
      <c r="C11" t="inlineStr">
        <is>
          <t>Tag der Arbeit</t>
        </is>
      </c>
      <c r="D11" t="inlineStr">
        <is>
          <t>alle</t>
        </is>
      </c>
    </row>
    <row r="12">
      <c r="A12">
        <f>IF(B12="","",B12*100+IFERROR(MATCH(D12,Listen!$B$2:$B$17,0),0))</f>
        <v/>
      </c>
      <c r="B12" s="23" t="n">
        <v>46156</v>
      </c>
      <c r="C12" t="inlineStr">
        <is>
          <t>Christi Himmelfahrt</t>
        </is>
      </c>
      <c r="D12" t="inlineStr">
        <is>
          <t>alle</t>
        </is>
      </c>
    </row>
    <row r="13">
      <c r="A13">
        <f>IF(B13="","",B13*100+IFERROR(MATCH(D13,Listen!$B$2:$B$17,0),0))</f>
        <v/>
      </c>
      <c r="B13" s="23" t="n">
        <v>46166</v>
      </c>
      <c r="C13" t="inlineStr">
        <is>
          <t>Pfingstsonntag</t>
        </is>
      </c>
      <c r="D13" t="inlineStr">
        <is>
          <t>Brandenburg</t>
        </is>
      </c>
    </row>
    <row r="14">
      <c r="A14">
        <f>IF(B14="","",B14*100+IFERROR(MATCH(D14,Listen!$B$2:$B$17,0),0))</f>
        <v/>
      </c>
      <c r="B14" s="23" t="n">
        <v>46167</v>
      </c>
      <c r="C14" t="inlineStr">
        <is>
          <t>Pfingstmontag</t>
        </is>
      </c>
      <c r="D14" t="inlineStr">
        <is>
          <t>alle</t>
        </is>
      </c>
    </row>
    <row r="15">
      <c r="A15">
        <f>IF(B15="","",B15*100+IFERROR(MATCH(D15,Listen!$B$2:$B$17,0),0))</f>
        <v/>
      </c>
      <c r="B15" s="23" t="n">
        <v>46177</v>
      </c>
      <c r="C15" t="inlineStr">
        <is>
          <t>Fronleichnam</t>
        </is>
      </c>
      <c r="D15" t="inlineStr">
        <is>
          <t>Baden-Württemberg</t>
        </is>
      </c>
    </row>
    <row r="16">
      <c r="A16">
        <f>IF(B16="","",B16*100+IFERROR(MATCH(D16,Listen!$B$2:$B$17,0),0))</f>
        <v/>
      </c>
      <c r="B16" s="23" t="n">
        <v>46177</v>
      </c>
      <c r="C16" t="inlineStr">
        <is>
          <t>Fronleichnam</t>
        </is>
      </c>
      <c r="D16" t="inlineStr">
        <is>
          <t>Bayern</t>
        </is>
      </c>
    </row>
    <row r="17">
      <c r="A17">
        <f>IF(B17="","",B17*100+IFERROR(MATCH(D17,Listen!$B$2:$B$17,0),0))</f>
        <v/>
      </c>
      <c r="B17" s="23" t="n">
        <v>46177</v>
      </c>
      <c r="C17" t="inlineStr">
        <is>
          <t>Fronleichnam</t>
        </is>
      </c>
      <c r="D17" t="inlineStr">
        <is>
          <t>Hessen</t>
        </is>
      </c>
    </row>
    <row r="18">
      <c r="A18">
        <f>IF(B18="","",B18*100+IFERROR(MATCH(D18,Listen!$B$2:$B$17,0),0))</f>
        <v/>
      </c>
      <c r="B18" s="23" t="n">
        <v>46177</v>
      </c>
      <c r="C18" t="inlineStr">
        <is>
          <t>Fronleichnam</t>
        </is>
      </c>
      <c r="D18" t="inlineStr">
        <is>
          <t>Nordrhein-Westfalen</t>
        </is>
      </c>
    </row>
    <row r="19">
      <c r="A19">
        <f>IF(B19="","",B19*100+IFERROR(MATCH(D19,Listen!$B$2:$B$17,0),0))</f>
        <v/>
      </c>
      <c r="B19" s="23" t="n">
        <v>46177</v>
      </c>
      <c r="C19" t="inlineStr">
        <is>
          <t>Fronleichnam</t>
        </is>
      </c>
      <c r="D19" t="inlineStr">
        <is>
          <t>Rheinland-Pfalz</t>
        </is>
      </c>
    </row>
    <row r="20">
      <c r="A20">
        <f>IF(B20="","",B20*100+IFERROR(MATCH(D20,Listen!$B$2:$B$17,0),0))</f>
        <v/>
      </c>
      <c r="B20" s="23" t="n">
        <v>46177</v>
      </c>
      <c r="C20" t="inlineStr">
        <is>
          <t>Fronleichnam</t>
        </is>
      </c>
      <c r="D20" t="inlineStr">
        <is>
          <t>Saarland</t>
        </is>
      </c>
    </row>
    <row r="21">
      <c r="A21">
        <f>IF(B21="","",B21*100+IFERROR(MATCH(D21,Listen!$B$2:$B$17,0),0))</f>
        <v/>
      </c>
      <c r="B21" s="23" t="n">
        <v>46249</v>
      </c>
      <c r="C21" t="inlineStr">
        <is>
          <t>Mariä Himmelfahrt</t>
        </is>
      </c>
      <c r="D21" t="inlineStr">
        <is>
          <t>Saarland</t>
        </is>
      </c>
    </row>
    <row r="22">
      <c r="A22">
        <f>IF(B22="","",B22*100+IFERROR(MATCH(D22,Listen!$B$2:$B$17,0),0))</f>
        <v/>
      </c>
      <c r="B22" s="23" t="n">
        <v>46285</v>
      </c>
      <c r="C22" t="inlineStr">
        <is>
          <t>Weltkindertag</t>
        </is>
      </c>
      <c r="D22" t="inlineStr">
        <is>
          <t>Thüringen</t>
        </is>
      </c>
    </row>
    <row r="23">
      <c r="A23">
        <f>IF(B23="","",B23*100+IFERROR(MATCH(D23,Listen!$B$2:$B$17,0),0))</f>
        <v/>
      </c>
      <c r="B23" s="23" t="n">
        <v>46298</v>
      </c>
      <c r="C23" t="inlineStr">
        <is>
          <t>Tag der Deutschen Einheit</t>
        </is>
      </c>
      <c r="D23" t="inlineStr">
        <is>
          <t>alle</t>
        </is>
      </c>
    </row>
    <row r="24">
      <c r="A24">
        <f>IF(B24="","",B24*100+IFERROR(MATCH(D24,Listen!$B$2:$B$17,0),0))</f>
        <v/>
      </c>
      <c r="B24" s="23" t="n">
        <v>46326</v>
      </c>
      <c r="C24" t="inlineStr">
        <is>
          <t>Reformationstag</t>
        </is>
      </c>
      <c r="D24" t="inlineStr">
        <is>
          <t>Brandenburg</t>
        </is>
      </c>
    </row>
    <row r="25">
      <c r="A25">
        <f>IF(B25="","",B25*100+IFERROR(MATCH(D25,Listen!$B$2:$B$17,0),0))</f>
        <v/>
      </c>
      <c r="B25" s="23" t="n">
        <v>46326</v>
      </c>
      <c r="C25" t="inlineStr">
        <is>
          <t>Reformationstag</t>
        </is>
      </c>
      <c r="D25" t="inlineStr">
        <is>
          <t>Bremen</t>
        </is>
      </c>
    </row>
    <row r="26">
      <c r="A26">
        <f>IF(B26="","",B26*100+IFERROR(MATCH(D26,Listen!$B$2:$B$17,0),0))</f>
        <v/>
      </c>
      <c r="B26" s="23" t="n">
        <v>46326</v>
      </c>
      <c r="C26" t="inlineStr">
        <is>
          <t>Reformationstag</t>
        </is>
      </c>
      <c r="D26" t="inlineStr">
        <is>
          <t>Hamburg</t>
        </is>
      </c>
    </row>
    <row r="27">
      <c r="A27">
        <f>IF(B27="","",B27*100+IFERROR(MATCH(D27,Listen!$B$2:$B$17,0),0))</f>
        <v/>
      </c>
      <c r="B27" s="23" t="n">
        <v>46326</v>
      </c>
      <c r="C27" t="inlineStr">
        <is>
          <t>Reformationstag</t>
        </is>
      </c>
      <c r="D27" t="inlineStr">
        <is>
          <t>Mecklenburg-Vorpommern</t>
        </is>
      </c>
    </row>
    <row r="28">
      <c r="A28">
        <f>IF(B28="","",B28*100+IFERROR(MATCH(D28,Listen!$B$2:$B$17,0),0))</f>
        <v/>
      </c>
      <c r="B28" s="23" t="n">
        <v>46326</v>
      </c>
      <c r="C28" t="inlineStr">
        <is>
          <t>Reformationstag</t>
        </is>
      </c>
      <c r="D28" t="inlineStr">
        <is>
          <t>Niedersachsen</t>
        </is>
      </c>
    </row>
    <row r="29">
      <c r="A29">
        <f>IF(B29="","",B29*100+IFERROR(MATCH(D29,Listen!$B$2:$B$17,0),0))</f>
        <v/>
      </c>
      <c r="B29" s="23" t="n">
        <v>46326</v>
      </c>
      <c r="C29" t="inlineStr">
        <is>
          <t>Reformationstag</t>
        </is>
      </c>
      <c r="D29" t="inlineStr">
        <is>
          <t>Sachsen</t>
        </is>
      </c>
    </row>
    <row r="30">
      <c r="A30">
        <f>IF(B30="","",B30*100+IFERROR(MATCH(D30,Listen!$B$2:$B$17,0),0))</f>
        <v/>
      </c>
      <c r="B30" s="23" t="n">
        <v>46326</v>
      </c>
      <c r="C30" t="inlineStr">
        <is>
          <t>Reformationstag</t>
        </is>
      </c>
      <c r="D30" t="inlineStr">
        <is>
          <t>Sachsen-Anhalt</t>
        </is>
      </c>
    </row>
    <row r="31">
      <c r="A31">
        <f>IF(B31="","",B31*100+IFERROR(MATCH(D31,Listen!$B$2:$B$17,0),0))</f>
        <v/>
      </c>
      <c r="B31" s="23" t="n">
        <v>46326</v>
      </c>
      <c r="C31" t="inlineStr">
        <is>
          <t>Reformationstag</t>
        </is>
      </c>
      <c r="D31" t="inlineStr">
        <is>
          <t>Schleswig-Holstein</t>
        </is>
      </c>
    </row>
    <row r="32">
      <c r="A32">
        <f>IF(B32="","",B32*100+IFERROR(MATCH(D32,Listen!$B$2:$B$17,0),0))</f>
        <v/>
      </c>
      <c r="B32" s="23" t="n">
        <v>46326</v>
      </c>
      <c r="C32" t="inlineStr">
        <is>
          <t>Reformationstag</t>
        </is>
      </c>
      <c r="D32" t="inlineStr">
        <is>
          <t>Thüringen</t>
        </is>
      </c>
    </row>
    <row r="33">
      <c r="A33">
        <f>IF(B33="","",B33*100+IFERROR(MATCH(D33,Listen!$B$2:$B$17,0),0))</f>
        <v/>
      </c>
      <c r="B33" s="23" t="n">
        <v>46327</v>
      </c>
      <c r="C33" t="inlineStr">
        <is>
          <t>Allerheiligen</t>
        </is>
      </c>
      <c r="D33" t="inlineStr">
        <is>
          <t>Baden-Württemberg</t>
        </is>
      </c>
    </row>
    <row r="34">
      <c r="A34">
        <f>IF(B34="","",B34*100+IFERROR(MATCH(D34,Listen!$B$2:$B$17,0),0))</f>
        <v/>
      </c>
      <c r="B34" s="23" t="n">
        <v>46327</v>
      </c>
      <c r="C34" t="inlineStr">
        <is>
          <t>Allerheiligen</t>
        </is>
      </c>
      <c r="D34" t="inlineStr">
        <is>
          <t>Bayern</t>
        </is>
      </c>
    </row>
    <row r="35">
      <c r="A35">
        <f>IF(B35="","",B35*100+IFERROR(MATCH(D35,Listen!$B$2:$B$17,0),0))</f>
        <v/>
      </c>
      <c r="B35" s="23" t="n">
        <v>46327</v>
      </c>
      <c r="C35" t="inlineStr">
        <is>
          <t>Allerheiligen</t>
        </is>
      </c>
      <c r="D35" t="inlineStr">
        <is>
          <t>Nordrhein-Westfalen</t>
        </is>
      </c>
    </row>
    <row r="36">
      <c r="A36">
        <f>IF(B36="","",B36*100+IFERROR(MATCH(D36,Listen!$B$2:$B$17,0),0))</f>
        <v/>
      </c>
      <c r="B36" s="23" t="n">
        <v>46327</v>
      </c>
      <c r="C36" t="inlineStr">
        <is>
          <t>Allerheiligen</t>
        </is>
      </c>
      <c r="D36" t="inlineStr">
        <is>
          <t>Rheinland-Pfalz</t>
        </is>
      </c>
    </row>
    <row r="37">
      <c r="A37">
        <f>IF(B37="","",B37*100+IFERROR(MATCH(D37,Listen!$B$2:$B$17,0),0))</f>
        <v/>
      </c>
      <c r="B37" s="23" t="n">
        <v>46327</v>
      </c>
      <c r="C37" t="inlineStr">
        <is>
          <t>Allerheiligen</t>
        </is>
      </c>
      <c r="D37" t="inlineStr">
        <is>
          <t>Saarland</t>
        </is>
      </c>
    </row>
    <row r="38">
      <c r="A38">
        <f>IF(B38="","",B38*100+IFERROR(MATCH(D38,Listen!$B$2:$B$17,0),0))</f>
        <v/>
      </c>
      <c r="B38" s="23" t="n">
        <v>46344</v>
      </c>
      <c r="C38" t="inlineStr">
        <is>
          <t>Buß- und Bettag</t>
        </is>
      </c>
      <c r="D38" t="inlineStr">
        <is>
          <t>Sachsen</t>
        </is>
      </c>
    </row>
    <row r="39">
      <c r="A39">
        <f>IF(B39="","",B39*100+IFERROR(MATCH(D39,Listen!$B$2:$B$17,0),0))</f>
        <v/>
      </c>
      <c r="B39" s="23" t="n">
        <v>46381</v>
      </c>
      <c r="C39" t="inlineStr">
        <is>
          <t>1. Weihnachtstag</t>
        </is>
      </c>
      <c r="D39" t="inlineStr">
        <is>
          <t>alle</t>
        </is>
      </c>
    </row>
    <row r="40">
      <c r="A40">
        <f>IF(B40="","",B40*100+IFERROR(MATCH(D40,Listen!$B$2:$B$17,0),0))</f>
        <v/>
      </c>
      <c r="B40" s="23" t="n">
        <v>46382</v>
      </c>
      <c r="C40" t="inlineStr">
        <is>
          <t>2. Weihnachtstag</t>
        </is>
      </c>
      <c r="D40" t="inlineStr">
        <is>
          <t>alle</t>
        </is>
      </c>
    </row>
    <row r="41">
      <c r="A41">
        <f>IF(B41="","",B41*100+IFERROR(MATCH(D41,Listen!$B$2:$B$17,0),0))</f>
        <v/>
      </c>
      <c r="B41" s="23" t="n">
        <v>46388</v>
      </c>
      <c r="C41" t="inlineStr">
        <is>
          <t>Neujahr</t>
        </is>
      </c>
      <c r="D41" t="inlineStr">
        <is>
          <t>alle</t>
        </is>
      </c>
    </row>
    <row r="42">
      <c r="A42">
        <f>IF(B42="","",B42*100+IFERROR(MATCH(D42,Listen!$B$2:$B$17,0),0))</f>
        <v/>
      </c>
      <c r="B42" s="23" t="n">
        <v>46393</v>
      </c>
      <c r="C42" t="inlineStr">
        <is>
          <t>Heilige Drei Könige</t>
        </is>
      </c>
      <c r="D42" t="inlineStr">
        <is>
          <t>Baden-Württemberg</t>
        </is>
      </c>
    </row>
    <row r="43">
      <c r="A43">
        <f>IF(B43="","",B43*100+IFERROR(MATCH(D43,Listen!$B$2:$B$17,0),0))</f>
        <v/>
      </c>
      <c r="B43" s="23" t="n">
        <v>46393</v>
      </c>
      <c r="C43" t="inlineStr">
        <is>
          <t>Heilige Drei Könige</t>
        </is>
      </c>
      <c r="D43" t="inlineStr">
        <is>
          <t>Bayern</t>
        </is>
      </c>
    </row>
    <row r="44">
      <c r="A44">
        <f>IF(B44="","",B44*100+IFERROR(MATCH(D44,Listen!$B$2:$B$17,0),0))</f>
        <v/>
      </c>
      <c r="B44" s="23" t="n">
        <v>46393</v>
      </c>
      <c r="C44" t="inlineStr">
        <is>
          <t>Heilige Drei Könige</t>
        </is>
      </c>
      <c r="D44" t="inlineStr">
        <is>
          <t>Sachsen-Anhalt</t>
        </is>
      </c>
    </row>
    <row r="45">
      <c r="A45">
        <f>IF(B45="","",B45*100+IFERROR(MATCH(D45,Listen!$B$2:$B$17,0),0))</f>
        <v/>
      </c>
      <c r="B45" s="23" t="n">
        <v>46454</v>
      </c>
      <c r="C45" t="inlineStr">
        <is>
          <t>Internationaler Frauentag</t>
        </is>
      </c>
      <c r="D45" t="inlineStr">
        <is>
          <t>Berlin</t>
        </is>
      </c>
    </row>
    <row r="46">
      <c r="A46">
        <f>IF(B46="","",B46*100+IFERROR(MATCH(D46,Listen!$B$2:$B$17,0),0))</f>
        <v/>
      </c>
      <c r="B46" s="23" t="n">
        <v>46454</v>
      </c>
      <c r="C46" t="inlineStr">
        <is>
          <t>Internationaler Frauentag</t>
        </is>
      </c>
      <c r="D46" t="inlineStr">
        <is>
          <t>Mecklenburg-Vorpommern</t>
        </is>
      </c>
    </row>
    <row r="47">
      <c r="A47">
        <f>IF(B47="","",B47*100+IFERROR(MATCH(D47,Listen!$B$2:$B$17,0),0))</f>
        <v/>
      </c>
      <c r="B47" s="23" t="n">
        <v>46472</v>
      </c>
      <c r="C47" t="inlineStr">
        <is>
          <t>Karfreitag</t>
        </is>
      </c>
      <c r="D47" t="inlineStr">
        <is>
          <t>alle</t>
        </is>
      </c>
    </row>
    <row r="48">
      <c r="A48">
        <f>IF(B48="","",B48*100+IFERROR(MATCH(D48,Listen!$B$2:$B$17,0),0))</f>
        <v/>
      </c>
      <c r="B48" s="23" t="n">
        <v>46474</v>
      </c>
      <c r="C48" t="inlineStr">
        <is>
          <t>Ostersonntag</t>
        </is>
      </c>
      <c r="D48" t="inlineStr">
        <is>
          <t>Brandenburg</t>
        </is>
      </c>
    </row>
    <row r="49">
      <c r="A49">
        <f>IF(B49="","",B49*100+IFERROR(MATCH(D49,Listen!$B$2:$B$17,0),0))</f>
        <v/>
      </c>
      <c r="B49" s="23" t="n">
        <v>46475</v>
      </c>
      <c r="C49" t="inlineStr">
        <is>
          <t>Ostermontag</t>
        </is>
      </c>
      <c r="D49" t="inlineStr">
        <is>
          <t>alle</t>
        </is>
      </c>
    </row>
    <row r="50">
      <c r="A50">
        <f>IF(B50="","",B50*100+IFERROR(MATCH(D50,Listen!$B$2:$B$17,0),0))</f>
        <v/>
      </c>
      <c r="B50" s="23" t="n">
        <v>46508</v>
      </c>
      <c r="C50" t="inlineStr">
        <is>
          <t>Tag der Arbeit</t>
        </is>
      </c>
      <c r="D50" t="inlineStr">
        <is>
          <t>alle</t>
        </is>
      </c>
    </row>
    <row r="51">
      <c r="A51">
        <f>IF(B51="","",B51*100+IFERROR(MATCH(D51,Listen!$B$2:$B$17,0),0))</f>
        <v/>
      </c>
      <c r="B51" s="23" t="n">
        <v>46513</v>
      </c>
      <c r="C51" t="inlineStr">
        <is>
          <t>Christi Himmelfahrt</t>
        </is>
      </c>
      <c r="D51" t="inlineStr">
        <is>
          <t>alle</t>
        </is>
      </c>
    </row>
    <row r="52">
      <c r="A52">
        <f>IF(B52="","",B52*100+IFERROR(MATCH(D52,Listen!$B$2:$B$17,0),0))</f>
        <v/>
      </c>
      <c r="B52" s="23" t="n">
        <v>46523</v>
      </c>
      <c r="C52" t="inlineStr">
        <is>
          <t>Pfingstsonntag</t>
        </is>
      </c>
      <c r="D52" t="inlineStr">
        <is>
          <t>Brandenburg</t>
        </is>
      </c>
    </row>
    <row r="53">
      <c r="A53">
        <f>IF(B53="","",B53*100+IFERROR(MATCH(D53,Listen!$B$2:$B$17,0),0))</f>
        <v/>
      </c>
      <c r="B53" s="23" t="n">
        <v>46524</v>
      </c>
      <c r="C53" t="inlineStr">
        <is>
          <t>Pfingstmontag</t>
        </is>
      </c>
      <c r="D53" t="inlineStr">
        <is>
          <t>alle</t>
        </is>
      </c>
    </row>
    <row r="54">
      <c r="A54">
        <f>IF(B54="","",B54*100+IFERROR(MATCH(D54,Listen!$B$2:$B$17,0),0))</f>
        <v/>
      </c>
      <c r="B54" s="23" t="n">
        <v>46534</v>
      </c>
      <c r="C54" t="inlineStr">
        <is>
          <t>Fronleichnam</t>
        </is>
      </c>
      <c r="D54" t="inlineStr">
        <is>
          <t>Baden-Württemberg</t>
        </is>
      </c>
    </row>
    <row r="55">
      <c r="A55">
        <f>IF(B55="","",B55*100+IFERROR(MATCH(D55,Listen!$B$2:$B$17,0),0))</f>
        <v/>
      </c>
      <c r="B55" s="23" t="n">
        <v>46534</v>
      </c>
      <c r="C55" t="inlineStr">
        <is>
          <t>Fronleichnam</t>
        </is>
      </c>
      <c r="D55" t="inlineStr">
        <is>
          <t>Bayern</t>
        </is>
      </c>
    </row>
    <row r="56">
      <c r="A56">
        <f>IF(B56="","",B56*100+IFERROR(MATCH(D56,Listen!$B$2:$B$17,0),0))</f>
        <v/>
      </c>
      <c r="B56" s="23" t="n">
        <v>46534</v>
      </c>
      <c r="C56" t="inlineStr">
        <is>
          <t>Fronleichnam</t>
        </is>
      </c>
      <c r="D56" t="inlineStr">
        <is>
          <t>Hessen</t>
        </is>
      </c>
    </row>
    <row r="57">
      <c r="A57">
        <f>IF(B57="","",B57*100+IFERROR(MATCH(D57,Listen!$B$2:$B$17,0),0))</f>
        <v/>
      </c>
      <c r="B57" s="23" t="n">
        <v>46534</v>
      </c>
      <c r="C57" t="inlineStr">
        <is>
          <t>Fronleichnam</t>
        </is>
      </c>
      <c r="D57" t="inlineStr">
        <is>
          <t>Nordrhein-Westfalen</t>
        </is>
      </c>
    </row>
    <row r="58">
      <c r="A58">
        <f>IF(B58="","",B58*100+IFERROR(MATCH(D58,Listen!$B$2:$B$17,0),0))</f>
        <v/>
      </c>
      <c r="B58" s="23" t="n">
        <v>46534</v>
      </c>
      <c r="C58" t="inlineStr">
        <is>
          <t>Fronleichnam</t>
        </is>
      </c>
      <c r="D58" t="inlineStr">
        <is>
          <t>Rheinland-Pfalz</t>
        </is>
      </c>
    </row>
    <row r="59">
      <c r="A59">
        <f>IF(B59="","",B59*100+IFERROR(MATCH(D59,Listen!$B$2:$B$17,0),0))</f>
        <v/>
      </c>
      <c r="B59" s="23" t="n">
        <v>46534</v>
      </c>
      <c r="C59" t="inlineStr">
        <is>
          <t>Fronleichnam</t>
        </is>
      </c>
      <c r="D59" t="inlineStr">
        <is>
          <t>Saarland</t>
        </is>
      </c>
    </row>
    <row r="60">
      <c r="A60">
        <f>IF(B60="","",B60*100+IFERROR(MATCH(D60,Listen!$B$2:$B$17,0),0))</f>
        <v/>
      </c>
      <c r="B60" s="23" t="n">
        <v>46614</v>
      </c>
      <c r="C60" t="inlineStr">
        <is>
          <t>Mariä Himmelfahrt</t>
        </is>
      </c>
      <c r="D60" t="inlineStr">
        <is>
          <t>Saarland</t>
        </is>
      </c>
    </row>
    <row r="61">
      <c r="A61">
        <f>IF(B61="","",B61*100+IFERROR(MATCH(D61,Listen!$B$2:$B$17,0),0))</f>
        <v/>
      </c>
      <c r="B61" s="23" t="n">
        <v>46650</v>
      </c>
      <c r="C61" t="inlineStr">
        <is>
          <t>Weltkindertag</t>
        </is>
      </c>
      <c r="D61" t="inlineStr">
        <is>
          <t>Thüringen</t>
        </is>
      </c>
    </row>
    <row r="62">
      <c r="A62">
        <f>IF(B62="","",B62*100+IFERROR(MATCH(D62,Listen!$B$2:$B$17,0),0))</f>
        <v/>
      </c>
      <c r="B62" s="23" t="n">
        <v>46663</v>
      </c>
      <c r="C62" t="inlineStr">
        <is>
          <t>Tag der Deutschen Einheit</t>
        </is>
      </c>
      <c r="D62" t="inlineStr">
        <is>
          <t>alle</t>
        </is>
      </c>
    </row>
    <row r="63">
      <c r="A63">
        <f>IF(B63="","",B63*100+IFERROR(MATCH(D63,Listen!$B$2:$B$17,0),0))</f>
        <v/>
      </c>
      <c r="B63" s="23" t="n">
        <v>46691</v>
      </c>
      <c r="C63" t="inlineStr">
        <is>
          <t>Reformationstag</t>
        </is>
      </c>
      <c r="D63" t="inlineStr">
        <is>
          <t>Brandenburg</t>
        </is>
      </c>
    </row>
    <row r="64">
      <c r="A64">
        <f>IF(B64="","",B64*100+IFERROR(MATCH(D64,Listen!$B$2:$B$17,0),0))</f>
        <v/>
      </c>
      <c r="B64" s="23" t="n">
        <v>46691</v>
      </c>
      <c r="C64" t="inlineStr">
        <is>
          <t>Reformationstag</t>
        </is>
      </c>
      <c r="D64" t="inlineStr">
        <is>
          <t>Bremen</t>
        </is>
      </c>
    </row>
    <row r="65">
      <c r="A65">
        <f>IF(B65="","",B65*100+IFERROR(MATCH(D65,Listen!$B$2:$B$17,0),0))</f>
        <v/>
      </c>
      <c r="B65" s="23" t="n">
        <v>46691</v>
      </c>
      <c r="C65" t="inlineStr">
        <is>
          <t>Reformationstag</t>
        </is>
      </c>
      <c r="D65" t="inlineStr">
        <is>
          <t>Hamburg</t>
        </is>
      </c>
    </row>
    <row r="66">
      <c r="A66">
        <f>IF(B66="","",B66*100+IFERROR(MATCH(D66,Listen!$B$2:$B$17,0),0))</f>
        <v/>
      </c>
      <c r="B66" s="23" t="n">
        <v>46691</v>
      </c>
      <c r="C66" t="inlineStr">
        <is>
          <t>Reformationstag</t>
        </is>
      </c>
      <c r="D66" t="inlineStr">
        <is>
          <t>Mecklenburg-Vorpommern</t>
        </is>
      </c>
    </row>
    <row r="67">
      <c r="A67">
        <f>IF(B67="","",B67*100+IFERROR(MATCH(D67,Listen!$B$2:$B$17,0),0))</f>
        <v/>
      </c>
      <c r="B67" s="23" t="n">
        <v>46691</v>
      </c>
      <c r="C67" t="inlineStr">
        <is>
          <t>Reformationstag</t>
        </is>
      </c>
      <c r="D67" t="inlineStr">
        <is>
          <t>Niedersachsen</t>
        </is>
      </c>
    </row>
    <row r="68">
      <c r="A68">
        <f>IF(B68="","",B68*100+IFERROR(MATCH(D68,Listen!$B$2:$B$17,0),0))</f>
        <v/>
      </c>
      <c r="B68" s="23" t="n">
        <v>46691</v>
      </c>
      <c r="C68" t="inlineStr">
        <is>
          <t>Reformationstag</t>
        </is>
      </c>
      <c r="D68" t="inlineStr">
        <is>
          <t>Sachsen</t>
        </is>
      </c>
    </row>
    <row r="69">
      <c r="A69">
        <f>IF(B69="","",B69*100+IFERROR(MATCH(D69,Listen!$B$2:$B$17,0),0))</f>
        <v/>
      </c>
      <c r="B69" s="23" t="n">
        <v>46691</v>
      </c>
      <c r="C69" t="inlineStr">
        <is>
          <t>Reformationstag</t>
        </is>
      </c>
      <c r="D69" t="inlineStr">
        <is>
          <t>Sachsen-Anhalt</t>
        </is>
      </c>
    </row>
    <row r="70">
      <c r="A70">
        <f>IF(B70="","",B70*100+IFERROR(MATCH(D70,Listen!$B$2:$B$17,0),0))</f>
        <v/>
      </c>
      <c r="B70" s="23" t="n">
        <v>46691</v>
      </c>
      <c r="C70" t="inlineStr">
        <is>
          <t>Reformationstag</t>
        </is>
      </c>
      <c r="D70" t="inlineStr">
        <is>
          <t>Schleswig-Holstein</t>
        </is>
      </c>
    </row>
    <row r="71">
      <c r="A71">
        <f>IF(B71="","",B71*100+IFERROR(MATCH(D71,Listen!$B$2:$B$17,0),0))</f>
        <v/>
      </c>
      <c r="B71" s="23" t="n">
        <v>46691</v>
      </c>
      <c r="C71" t="inlineStr">
        <is>
          <t>Reformationstag</t>
        </is>
      </c>
      <c r="D71" t="inlineStr">
        <is>
          <t>Thüringen</t>
        </is>
      </c>
    </row>
    <row r="72">
      <c r="A72">
        <f>IF(B72="","",B72*100+IFERROR(MATCH(D72,Listen!$B$2:$B$17,0),0))</f>
        <v/>
      </c>
      <c r="B72" s="23" t="n">
        <v>46692</v>
      </c>
      <c r="C72" t="inlineStr">
        <is>
          <t>Allerheiligen</t>
        </is>
      </c>
      <c r="D72" t="inlineStr">
        <is>
          <t>Baden-Württemberg</t>
        </is>
      </c>
    </row>
    <row r="73">
      <c r="A73">
        <f>IF(B73="","",B73*100+IFERROR(MATCH(D73,Listen!$B$2:$B$17,0),0))</f>
        <v/>
      </c>
      <c r="B73" s="23" t="n">
        <v>46692</v>
      </c>
      <c r="C73" t="inlineStr">
        <is>
          <t>Allerheiligen</t>
        </is>
      </c>
      <c r="D73" t="inlineStr">
        <is>
          <t>Bayern</t>
        </is>
      </c>
    </row>
    <row r="74">
      <c r="A74">
        <f>IF(B74="","",B74*100+IFERROR(MATCH(D74,Listen!$B$2:$B$17,0),0))</f>
        <v/>
      </c>
      <c r="B74" s="23" t="n">
        <v>46692</v>
      </c>
      <c r="C74" t="inlineStr">
        <is>
          <t>Allerheiligen</t>
        </is>
      </c>
      <c r="D74" t="inlineStr">
        <is>
          <t>Nordrhein-Westfalen</t>
        </is>
      </c>
    </row>
    <row r="75">
      <c r="A75">
        <f>IF(B75="","",B75*100+IFERROR(MATCH(D75,Listen!$B$2:$B$17,0),0))</f>
        <v/>
      </c>
      <c r="B75" s="23" t="n">
        <v>46692</v>
      </c>
      <c r="C75" t="inlineStr">
        <is>
          <t>Allerheiligen</t>
        </is>
      </c>
      <c r="D75" t="inlineStr">
        <is>
          <t>Rheinland-Pfalz</t>
        </is>
      </c>
    </row>
    <row r="76">
      <c r="A76">
        <f>IF(B76="","",B76*100+IFERROR(MATCH(D76,Listen!$B$2:$B$17,0),0))</f>
        <v/>
      </c>
      <c r="B76" s="23" t="n">
        <v>46692</v>
      </c>
      <c r="C76" t="inlineStr">
        <is>
          <t>Allerheiligen</t>
        </is>
      </c>
      <c r="D76" t="inlineStr">
        <is>
          <t>Saarland</t>
        </is>
      </c>
    </row>
    <row r="77">
      <c r="A77">
        <f>IF(B77="","",B77*100+IFERROR(MATCH(D77,Listen!$B$2:$B$17,0),0))</f>
        <v/>
      </c>
      <c r="B77" s="23" t="n">
        <v>46708</v>
      </c>
      <c r="C77" t="inlineStr">
        <is>
          <t>Buß- und Bettag</t>
        </is>
      </c>
      <c r="D77" t="inlineStr">
        <is>
          <t>Sachsen</t>
        </is>
      </c>
    </row>
    <row r="78">
      <c r="A78">
        <f>IF(B78="","",B78*100+IFERROR(MATCH(D78,Listen!$B$2:$B$17,0),0))</f>
        <v/>
      </c>
      <c r="B78" s="23" t="n">
        <v>46746</v>
      </c>
      <c r="C78" t="inlineStr">
        <is>
          <t>1. Weihnachtstag</t>
        </is>
      </c>
      <c r="D78" t="inlineStr">
        <is>
          <t>alle</t>
        </is>
      </c>
    </row>
    <row r="79">
      <c r="A79">
        <f>IF(B79="","",B79*100+IFERROR(MATCH(D79,Listen!$B$2:$B$17,0),0))</f>
        <v/>
      </c>
      <c r="B79" s="23" t="n">
        <v>46747</v>
      </c>
      <c r="C79" t="inlineStr">
        <is>
          <t>2. Weihnachtstag</t>
        </is>
      </c>
      <c r="D79" t="inlineStr">
        <is>
          <t>alle</t>
        </is>
      </c>
    </row>
    <row r="80">
      <c r="A80">
        <f>IF(B80="","",B80*100+IFERROR(MATCH(D80,Listen!$B$2:$B$17,0),0))</f>
        <v/>
      </c>
      <c r="B80" s="23" t="n">
        <v>46753</v>
      </c>
      <c r="C80" t="inlineStr">
        <is>
          <t>Neujahr</t>
        </is>
      </c>
      <c r="D80" t="inlineStr">
        <is>
          <t>alle</t>
        </is>
      </c>
    </row>
    <row r="81">
      <c r="A81">
        <f>IF(B81="","",B81*100+IFERROR(MATCH(D81,Listen!$B$2:$B$17,0),0))</f>
        <v/>
      </c>
      <c r="B81" s="23" t="n">
        <v>46758</v>
      </c>
      <c r="C81" t="inlineStr">
        <is>
          <t>Heilige Drei Könige</t>
        </is>
      </c>
      <c r="D81" t="inlineStr">
        <is>
          <t>Baden-Württemberg</t>
        </is>
      </c>
    </row>
    <row r="82">
      <c r="A82">
        <f>IF(B82="","",B82*100+IFERROR(MATCH(D82,Listen!$B$2:$B$17,0),0))</f>
        <v/>
      </c>
      <c r="B82" s="23" t="n">
        <v>46758</v>
      </c>
      <c r="C82" t="inlineStr">
        <is>
          <t>Heilige Drei Könige</t>
        </is>
      </c>
      <c r="D82" t="inlineStr">
        <is>
          <t>Bayern</t>
        </is>
      </c>
    </row>
    <row r="83">
      <c r="A83">
        <f>IF(B83="","",B83*100+IFERROR(MATCH(D83,Listen!$B$2:$B$17,0),0))</f>
        <v/>
      </c>
      <c r="B83" s="23" t="n">
        <v>46758</v>
      </c>
      <c r="C83" t="inlineStr">
        <is>
          <t>Heilige Drei Könige</t>
        </is>
      </c>
      <c r="D83" t="inlineStr">
        <is>
          <t>Sachsen-Anhalt</t>
        </is>
      </c>
    </row>
    <row r="84">
      <c r="A84">
        <f>IF(B84="","",B84*100+IFERROR(MATCH(D84,Listen!$B$2:$B$17,0),0))</f>
        <v/>
      </c>
      <c r="B84" s="23" t="n">
        <v>46820</v>
      </c>
      <c r="C84" t="inlineStr">
        <is>
          <t>Internationaler Frauentag</t>
        </is>
      </c>
      <c r="D84" t="inlineStr">
        <is>
          <t>Berlin</t>
        </is>
      </c>
    </row>
    <row r="85">
      <c r="A85">
        <f>IF(B85="","",B85*100+IFERROR(MATCH(D85,Listen!$B$2:$B$17,0),0))</f>
        <v/>
      </c>
      <c r="B85" s="23" t="n">
        <v>46820</v>
      </c>
      <c r="C85" t="inlineStr">
        <is>
          <t>Internationaler Frauentag</t>
        </is>
      </c>
      <c r="D85" t="inlineStr">
        <is>
          <t>Mecklenburg-Vorpommern</t>
        </is>
      </c>
    </row>
    <row r="86">
      <c r="A86">
        <f>IF(B86="","",B86*100+IFERROR(MATCH(D86,Listen!$B$2:$B$17,0),0))</f>
        <v/>
      </c>
      <c r="B86" s="23" t="n">
        <v>46857</v>
      </c>
      <c r="C86" t="inlineStr">
        <is>
          <t>Karfreitag</t>
        </is>
      </c>
      <c r="D86" t="inlineStr">
        <is>
          <t>alle</t>
        </is>
      </c>
    </row>
    <row r="87">
      <c r="A87">
        <f>IF(B87="","",B87*100+IFERROR(MATCH(D87,Listen!$B$2:$B$17,0),0))</f>
        <v/>
      </c>
      <c r="B87" s="23" t="n">
        <v>46859</v>
      </c>
      <c r="C87" t="inlineStr">
        <is>
          <t>Ostersonntag</t>
        </is>
      </c>
      <c r="D87" t="inlineStr">
        <is>
          <t>Brandenburg</t>
        </is>
      </c>
    </row>
    <row r="88">
      <c r="A88">
        <f>IF(B88="","",B88*100+IFERROR(MATCH(D88,Listen!$B$2:$B$17,0),0))</f>
        <v/>
      </c>
      <c r="B88" s="23" t="n">
        <v>46860</v>
      </c>
      <c r="C88" t="inlineStr">
        <is>
          <t>Ostermontag</t>
        </is>
      </c>
      <c r="D88" t="inlineStr">
        <is>
          <t>alle</t>
        </is>
      </c>
    </row>
    <row r="89">
      <c r="A89">
        <f>IF(B89="","",B89*100+IFERROR(MATCH(D89,Listen!$B$2:$B$17,0),0))</f>
        <v/>
      </c>
      <c r="B89" s="23" t="n">
        <v>46874</v>
      </c>
      <c r="C89" t="inlineStr">
        <is>
          <t>Tag der Arbeit</t>
        </is>
      </c>
      <c r="D89" t="inlineStr">
        <is>
          <t>alle</t>
        </is>
      </c>
    </row>
    <row r="90">
      <c r="A90">
        <f>IF(B90="","",B90*100+IFERROR(MATCH(D90,Listen!$B$2:$B$17,0),0))</f>
        <v/>
      </c>
      <c r="B90" s="23" t="n">
        <v>46898</v>
      </c>
      <c r="C90" t="inlineStr">
        <is>
          <t>Christi Himmelfahrt</t>
        </is>
      </c>
      <c r="D90" t="inlineStr">
        <is>
          <t>alle</t>
        </is>
      </c>
    </row>
    <row r="91">
      <c r="A91">
        <f>IF(B91="","",B91*100+IFERROR(MATCH(D91,Listen!$B$2:$B$17,0),0))</f>
        <v/>
      </c>
      <c r="B91" s="23" t="n">
        <v>46908</v>
      </c>
      <c r="C91" t="inlineStr">
        <is>
          <t>Pfingstsonntag</t>
        </is>
      </c>
      <c r="D91" t="inlineStr">
        <is>
          <t>Brandenburg</t>
        </is>
      </c>
    </row>
    <row r="92">
      <c r="A92">
        <f>IF(B92="","",B92*100+IFERROR(MATCH(D92,Listen!$B$2:$B$17,0),0))</f>
        <v/>
      </c>
      <c r="B92" s="23" t="n">
        <v>46909</v>
      </c>
      <c r="C92" t="inlineStr">
        <is>
          <t>Pfingstmontag</t>
        </is>
      </c>
      <c r="D92" t="inlineStr">
        <is>
          <t>alle</t>
        </is>
      </c>
    </row>
    <row r="93">
      <c r="A93">
        <f>IF(B93="","",B93*100+IFERROR(MATCH(D93,Listen!$B$2:$B$17,0),0))</f>
        <v/>
      </c>
      <c r="B93" s="23" t="n">
        <v>46919</v>
      </c>
      <c r="C93" t="inlineStr">
        <is>
          <t>Fronleichnam</t>
        </is>
      </c>
      <c r="D93" t="inlineStr">
        <is>
          <t>Baden-Württemberg</t>
        </is>
      </c>
    </row>
    <row r="94">
      <c r="A94">
        <f>IF(B94="","",B94*100+IFERROR(MATCH(D94,Listen!$B$2:$B$17,0),0))</f>
        <v/>
      </c>
      <c r="B94" s="23" t="n">
        <v>46919</v>
      </c>
      <c r="C94" t="inlineStr">
        <is>
          <t>Fronleichnam</t>
        </is>
      </c>
      <c r="D94" t="inlineStr">
        <is>
          <t>Bayern</t>
        </is>
      </c>
    </row>
    <row r="95">
      <c r="A95">
        <f>IF(B95="","",B95*100+IFERROR(MATCH(D95,Listen!$B$2:$B$17,0),0))</f>
        <v/>
      </c>
      <c r="B95" s="23" t="n">
        <v>46919</v>
      </c>
      <c r="C95" t="inlineStr">
        <is>
          <t>Fronleichnam</t>
        </is>
      </c>
      <c r="D95" t="inlineStr">
        <is>
          <t>Hessen</t>
        </is>
      </c>
    </row>
    <row r="96">
      <c r="A96">
        <f>IF(B96="","",B96*100+IFERROR(MATCH(D96,Listen!$B$2:$B$17,0),0))</f>
        <v/>
      </c>
      <c r="B96" s="23" t="n">
        <v>46919</v>
      </c>
      <c r="C96" t="inlineStr">
        <is>
          <t>Fronleichnam</t>
        </is>
      </c>
      <c r="D96" t="inlineStr">
        <is>
          <t>Nordrhein-Westfalen</t>
        </is>
      </c>
    </row>
    <row r="97">
      <c r="A97">
        <f>IF(B97="","",B97*100+IFERROR(MATCH(D97,Listen!$B$2:$B$17,0),0))</f>
        <v/>
      </c>
      <c r="B97" s="23" t="n">
        <v>46919</v>
      </c>
      <c r="C97" t="inlineStr">
        <is>
          <t>Fronleichnam</t>
        </is>
      </c>
      <c r="D97" t="inlineStr">
        <is>
          <t>Rheinland-Pfalz</t>
        </is>
      </c>
    </row>
    <row r="98">
      <c r="A98">
        <f>IF(B98="","",B98*100+IFERROR(MATCH(D98,Listen!$B$2:$B$17,0),0))</f>
        <v/>
      </c>
      <c r="B98" s="23" t="n">
        <v>46919</v>
      </c>
      <c r="C98" t="inlineStr">
        <is>
          <t>Fronleichnam</t>
        </is>
      </c>
      <c r="D98" t="inlineStr">
        <is>
          <t>Saarland</t>
        </is>
      </c>
    </row>
    <row r="99">
      <c r="A99">
        <f>IF(B99="","",B99*100+IFERROR(MATCH(D99,Listen!$B$2:$B$17,0),0))</f>
        <v/>
      </c>
      <c r="B99" s="23" t="n">
        <v>46980</v>
      </c>
      <c r="C99" t="inlineStr">
        <is>
          <t>Mariä Himmelfahrt</t>
        </is>
      </c>
      <c r="D99" t="inlineStr">
        <is>
          <t>Saarland</t>
        </is>
      </c>
    </row>
    <row r="100">
      <c r="A100">
        <f>IF(B100="","",B100*100+IFERROR(MATCH(D100,Listen!$B$2:$B$17,0),0))</f>
        <v/>
      </c>
      <c r="B100" s="23" t="n">
        <v>47016</v>
      </c>
      <c r="C100" t="inlineStr">
        <is>
          <t>Weltkindertag</t>
        </is>
      </c>
      <c r="D100" t="inlineStr">
        <is>
          <t>Thüringen</t>
        </is>
      </c>
    </row>
    <row r="101">
      <c r="A101">
        <f>IF(B101="","",B101*100+IFERROR(MATCH(D101,Listen!$B$2:$B$17,0),0))</f>
        <v/>
      </c>
      <c r="B101" s="23" t="n">
        <v>47029</v>
      </c>
      <c r="C101" t="inlineStr">
        <is>
          <t>Tag der Deutschen Einheit</t>
        </is>
      </c>
      <c r="D101" t="inlineStr">
        <is>
          <t>alle</t>
        </is>
      </c>
    </row>
    <row r="102">
      <c r="A102">
        <f>IF(B102="","",B102*100+IFERROR(MATCH(D102,Listen!$B$2:$B$17,0),0))</f>
        <v/>
      </c>
      <c r="B102" s="23" t="n">
        <v>47057</v>
      </c>
      <c r="C102" t="inlineStr">
        <is>
          <t>Reformationstag</t>
        </is>
      </c>
      <c r="D102" t="inlineStr">
        <is>
          <t>Brandenburg</t>
        </is>
      </c>
    </row>
    <row r="103">
      <c r="A103">
        <f>IF(B103="","",B103*100+IFERROR(MATCH(D103,Listen!$B$2:$B$17,0),0))</f>
        <v/>
      </c>
      <c r="B103" s="23" t="n">
        <v>47057</v>
      </c>
      <c r="C103" t="inlineStr">
        <is>
          <t>Reformationstag</t>
        </is>
      </c>
      <c r="D103" t="inlineStr">
        <is>
          <t>Bremen</t>
        </is>
      </c>
    </row>
    <row r="104">
      <c r="A104">
        <f>IF(B104="","",B104*100+IFERROR(MATCH(D104,Listen!$B$2:$B$17,0),0))</f>
        <v/>
      </c>
      <c r="B104" s="23" t="n">
        <v>47057</v>
      </c>
      <c r="C104" t="inlineStr">
        <is>
          <t>Reformationstag</t>
        </is>
      </c>
      <c r="D104" t="inlineStr">
        <is>
          <t>Hamburg</t>
        </is>
      </c>
    </row>
    <row r="105">
      <c r="A105">
        <f>IF(B105="","",B105*100+IFERROR(MATCH(D105,Listen!$B$2:$B$17,0),0))</f>
        <v/>
      </c>
      <c r="B105" s="23" t="n">
        <v>47057</v>
      </c>
      <c r="C105" t="inlineStr">
        <is>
          <t>Reformationstag</t>
        </is>
      </c>
      <c r="D105" t="inlineStr">
        <is>
          <t>Mecklenburg-Vorpommern</t>
        </is>
      </c>
    </row>
    <row r="106">
      <c r="A106">
        <f>IF(B106="","",B106*100+IFERROR(MATCH(D106,Listen!$B$2:$B$17,0),0))</f>
        <v/>
      </c>
      <c r="B106" s="23" t="n">
        <v>47057</v>
      </c>
      <c r="C106" t="inlineStr">
        <is>
          <t>Reformationstag</t>
        </is>
      </c>
      <c r="D106" t="inlineStr">
        <is>
          <t>Niedersachsen</t>
        </is>
      </c>
    </row>
    <row r="107">
      <c r="A107">
        <f>IF(B107="","",B107*100+IFERROR(MATCH(D107,Listen!$B$2:$B$17,0),0))</f>
        <v/>
      </c>
      <c r="B107" s="23" t="n">
        <v>47057</v>
      </c>
      <c r="C107" t="inlineStr">
        <is>
          <t>Reformationstag</t>
        </is>
      </c>
      <c r="D107" t="inlineStr">
        <is>
          <t>Sachsen</t>
        </is>
      </c>
    </row>
    <row r="108">
      <c r="A108">
        <f>IF(B108="","",B108*100+IFERROR(MATCH(D108,Listen!$B$2:$B$17,0),0))</f>
        <v/>
      </c>
      <c r="B108" s="23" t="n">
        <v>47057</v>
      </c>
      <c r="C108" t="inlineStr">
        <is>
          <t>Reformationstag</t>
        </is>
      </c>
      <c r="D108" t="inlineStr">
        <is>
          <t>Sachsen-Anhalt</t>
        </is>
      </c>
    </row>
    <row r="109">
      <c r="A109">
        <f>IF(B109="","",B109*100+IFERROR(MATCH(D109,Listen!$B$2:$B$17,0),0))</f>
        <v/>
      </c>
      <c r="B109" s="23" t="n">
        <v>47057</v>
      </c>
      <c r="C109" t="inlineStr">
        <is>
          <t>Reformationstag</t>
        </is>
      </c>
      <c r="D109" t="inlineStr">
        <is>
          <t>Schleswig-Holstein</t>
        </is>
      </c>
    </row>
    <row r="110">
      <c r="A110">
        <f>IF(B110="","",B110*100+IFERROR(MATCH(D110,Listen!$B$2:$B$17,0),0))</f>
        <v/>
      </c>
      <c r="B110" s="23" t="n">
        <v>47057</v>
      </c>
      <c r="C110" t="inlineStr">
        <is>
          <t>Reformationstag</t>
        </is>
      </c>
      <c r="D110" t="inlineStr">
        <is>
          <t>Thüringen</t>
        </is>
      </c>
    </row>
    <row r="111">
      <c r="A111">
        <f>IF(B111="","",B111*100+IFERROR(MATCH(D111,Listen!$B$2:$B$17,0),0))</f>
        <v/>
      </c>
      <c r="B111" s="23" t="n">
        <v>47058</v>
      </c>
      <c r="C111" t="inlineStr">
        <is>
          <t>Allerheiligen</t>
        </is>
      </c>
      <c r="D111" t="inlineStr">
        <is>
          <t>Baden-Württemberg</t>
        </is>
      </c>
    </row>
    <row r="112">
      <c r="A112">
        <f>IF(B112="","",B112*100+IFERROR(MATCH(D112,Listen!$B$2:$B$17,0),0))</f>
        <v/>
      </c>
      <c r="B112" s="23" t="n">
        <v>47058</v>
      </c>
      <c r="C112" t="inlineStr">
        <is>
          <t>Allerheiligen</t>
        </is>
      </c>
      <c r="D112" t="inlineStr">
        <is>
          <t>Bayern</t>
        </is>
      </c>
    </row>
    <row r="113">
      <c r="A113">
        <f>IF(B113="","",B113*100+IFERROR(MATCH(D113,Listen!$B$2:$B$17,0),0))</f>
        <v/>
      </c>
      <c r="B113" s="23" t="n">
        <v>47058</v>
      </c>
      <c r="C113" t="inlineStr">
        <is>
          <t>Allerheiligen</t>
        </is>
      </c>
      <c r="D113" t="inlineStr">
        <is>
          <t>Nordrhein-Westfalen</t>
        </is>
      </c>
    </row>
    <row r="114">
      <c r="A114">
        <f>IF(B114="","",B114*100+IFERROR(MATCH(D114,Listen!$B$2:$B$17,0),0))</f>
        <v/>
      </c>
      <c r="B114" s="23" t="n">
        <v>47058</v>
      </c>
      <c r="C114" t="inlineStr">
        <is>
          <t>Allerheiligen</t>
        </is>
      </c>
      <c r="D114" t="inlineStr">
        <is>
          <t>Rheinland-Pfalz</t>
        </is>
      </c>
    </row>
    <row r="115">
      <c r="A115">
        <f>IF(B115="","",B115*100+IFERROR(MATCH(D115,Listen!$B$2:$B$17,0),0))</f>
        <v/>
      </c>
      <c r="B115" s="23" t="n">
        <v>47058</v>
      </c>
      <c r="C115" t="inlineStr">
        <is>
          <t>Allerheiligen</t>
        </is>
      </c>
      <c r="D115" t="inlineStr">
        <is>
          <t>Saarland</t>
        </is>
      </c>
    </row>
    <row r="116">
      <c r="A116">
        <f>IF(B116="","",B116*100+IFERROR(MATCH(D116,Listen!$B$2:$B$17,0),0))</f>
        <v/>
      </c>
      <c r="B116" s="23" t="n">
        <v>47079</v>
      </c>
      <c r="C116" t="inlineStr">
        <is>
          <t>Buß- und Bettag</t>
        </is>
      </c>
      <c r="D116" t="inlineStr">
        <is>
          <t>Sachsen</t>
        </is>
      </c>
    </row>
    <row r="117">
      <c r="A117">
        <f>IF(B117="","",B117*100+IFERROR(MATCH(D117,Listen!$B$2:$B$17,0),0))</f>
        <v/>
      </c>
      <c r="B117" s="23" t="n">
        <v>47112</v>
      </c>
      <c r="C117" t="inlineStr">
        <is>
          <t>1. Weihnachtstag</t>
        </is>
      </c>
      <c r="D117" t="inlineStr">
        <is>
          <t>alle</t>
        </is>
      </c>
    </row>
    <row r="118">
      <c r="A118">
        <f>IF(B118="","",B118*100+IFERROR(MATCH(D118,Listen!$B$2:$B$17,0),0))</f>
        <v/>
      </c>
      <c r="B118" s="23" t="n">
        <v>47113</v>
      </c>
      <c r="C118" t="inlineStr">
        <is>
          <t>2. Weihnachtstag</t>
        </is>
      </c>
      <c r="D118" t="inlineStr">
        <is>
          <t>alle</t>
        </is>
      </c>
    </row>
    <row r="119">
      <c r="A119">
        <f>IF(B119="","",B119*100+IFERROR(MATCH(D119,Listen!$B$2:$B$17,0),0))</f>
        <v/>
      </c>
      <c r="B119" s="23" t="n">
        <v>47119</v>
      </c>
      <c r="C119" t="inlineStr">
        <is>
          <t>Neujahr</t>
        </is>
      </c>
      <c r="D119" t="inlineStr">
        <is>
          <t>alle</t>
        </is>
      </c>
    </row>
    <row r="120">
      <c r="A120">
        <f>IF(B120="","",B120*100+IFERROR(MATCH(D120,Listen!$B$2:$B$17,0),0))</f>
        <v/>
      </c>
      <c r="B120" s="23" t="n">
        <v>47124</v>
      </c>
      <c r="C120" t="inlineStr">
        <is>
          <t>Heilige Drei Könige</t>
        </is>
      </c>
      <c r="D120" t="inlineStr">
        <is>
          <t>Baden-Württemberg</t>
        </is>
      </c>
    </row>
    <row r="121">
      <c r="A121">
        <f>IF(B121="","",B121*100+IFERROR(MATCH(D121,Listen!$B$2:$B$17,0),0))</f>
        <v/>
      </c>
      <c r="B121" s="23" t="n">
        <v>47124</v>
      </c>
      <c r="C121" t="inlineStr">
        <is>
          <t>Heilige Drei Könige</t>
        </is>
      </c>
      <c r="D121" t="inlineStr">
        <is>
          <t>Bayern</t>
        </is>
      </c>
    </row>
    <row r="122">
      <c r="A122">
        <f>IF(B122="","",B122*100+IFERROR(MATCH(D122,Listen!$B$2:$B$17,0),0))</f>
        <v/>
      </c>
      <c r="B122" s="23" t="n">
        <v>47124</v>
      </c>
      <c r="C122" t="inlineStr">
        <is>
          <t>Heilige Drei Könige</t>
        </is>
      </c>
      <c r="D122" t="inlineStr">
        <is>
          <t>Sachsen-Anhalt</t>
        </is>
      </c>
    </row>
    <row r="123">
      <c r="A123">
        <f>IF(B123="","",B123*100+IFERROR(MATCH(D123,Listen!$B$2:$B$17,0),0))</f>
        <v/>
      </c>
      <c r="B123" s="23" t="n">
        <v>47185</v>
      </c>
      <c r="C123" t="inlineStr">
        <is>
          <t>Internationaler Frauentag</t>
        </is>
      </c>
      <c r="D123" t="inlineStr">
        <is>
          <t>Berlin</t>
        </is>
      </c>
    </row>
    <row r="124">
      <c r="A124">
        <f>IF(B124="","",B124*100+IFERROR(MATCH(D124,Listen!$B$2:$B$17,0),0))</f>
        <v/>
      </c>
      <c r="B124" s="23" t="n">
        <v>47185</v>
      </c>
      <c r="C124" t="inlineStr">
        <is>
          <t>Internationaler Frauentag</t>
        </is>
      </c>
      <c r="D124" t="inlineStr">
        <is>
          <t>Mecklenburg-Vorpommern</t>
        </is>
      </c>
    </row>
    <row r="125">
      <c r="A125">
        <f>IF(B125="","",B125*100+IFERROR(MATCH(D125,Listen!$B$2:$B$17,0),0))</f>
        <v/>
      </c>
      <c r="B125" s="23" t="n">
        <v>47207</v>
      </c>
      <c r="C125" t="inlineStr">
        <is>
          <t>Karfreitag</t>
        </is>
      </c>
      <c r="D125" t="inlineStr">
        <is>
          <t>alle</t>
        </is>
      </c>
    </row>
    <row r="126">
      <c r="A126">
        <f>IF(B126="","",B126*100+IFERROR(MATCH(D126,Listen!$B$2:$B$17,0),0))</f>
        <v/>
      </c>
      <c r="B126" s="23" t="n">
        <v>47209</v>
      </c>
      <c r="C126" t="inlineStr">
        <is>
          <t>Ostersonntag</t>
        </is>
      </c>
      <c r="D126" t="inlineStr">
        <is>
          <t>Brandenburg</t>
        </is>
      </c>
    </row>
    <row r="127">
      <c r="A127">
        <f>IF(B127="","",B127*100+IFERROR(MATCH(D127,Listen!$B$2:$B$17,0),0))</f>
        <v/>
      </c>
      <c r="B127" s="23" t="n">
        <v>47210</v>
      </c>
      <c r="C127" t="inlineStr">
        <is>
          <t>Ostermontag</t>
        </is>
      </c>
      <c r="D127" t="inlineStr">
        <is>
          <t>alle</t>
        </is>
      </c>
    </row>
    <row r="128">
      <c r="A128">
        <f>IF(B128="","",B128*100+IFERROR(MATCH(D128,Listen!$B$2:$B$17,0),0))</f>
        <v/>
      </c>
      <c r="B128" s="23" t="n">
        <v>47239</v>
      </c>
      <c r="C128" t="inlineStr">
        <is>
          <t>Tag der Arbeit</t>
        </is>
      </c>
      <c r="D128" t="inlineStr">
        <is>
          <t>alle</t>
        </is>
      </c>
    </row>
    <row r="129">
      <c r="A129">
        <f>IF(B129="","",B129*100+IFERROR(MATCH(D129,Listen!$B$2:$B$17,0),0))</f>
        <v/>
      </c>
      <c r="B129" s="23" t="n">
        <v>47248</v>
      </c>
      <c r="C129" t="inlineStr">
        <is>
          <t>Christi Himmelfahrt</t>
        </is>
      </c>
      <c r="D129" t="inlineStr">
        <is>
          <t>alle</t>
        </is>
      </c>
    </row>
    <row r="130">
      <c r="A130">
        <f>IF(B130="","",B130*100+IFERROR(MATCH(D130,Listen!$B$2:$B$17,0),0))</f>
        <v/>
      </c>
      <c r="B130" s="23" t="n">
        <v>47258</v>
      </c>
      <c r="C130" t="inlineStr">
        <is>
          <t>Pfingstsonntag</t>
        </is>
      </c>
      <c r="D130" t="inlineStr">
        <is>
          <t>Brandenburg</t>
        </is>
      </c>
    </row>
    <row r="131">
      <c r="A131">
        <f>IF(B131="","",B131*100+IFERROR(MATCH(D131,Listen!$B$2:$B$17,0),0))</f>
        <v/>
      </c>
      <c r="B131" s="23" t="n">
        <v>47259</v>
      </c>
      <c r="C131" t="inlineStr">
        <is>
          <t>Pfingstmontag</t>
        </is>
      </c>
      <c r="D131" t="inlineStr">
        <is>
          <t>alle</t>
        </is>
      </c>
    </row>
    <row r="132">
      <c r="A132">
        <f>IF(B132="","",B132*100+IFERROR(MATCH(D132,Listen!$B$2:$B$17,0),0))</f>
        <v/>
      </c>
      <c r="B132" s="23" t="n">
        <v>47269</v>
      </c>
      <c r="C132" t="inlineStr">
        <is>
          <t>Fronleichnam</t>
        </is>
      </c>
      <c r="D132" t="inlineStr">
        <is>
          <t>Baden-Württemberg</t>
        </is>
      </c>
    </row>
    <row r="133">
      <c r="A133">
        <f>IF(B133="","",B133*100+IFERROR(MATCH(D133,Listen!$B$2:$B$17,0),0))</f>
        <v/>
      </c>
      <c r="B133" s="23" t="n">
        <v>47269</v>
      </c>
      <c r="C133" t="inlineStr">
        <is>
          <t>Fronleichnam</t>
        </is>
      </c>
      <c r="D133" t="inlineStr">
        <is>
          <t>Bayern</t>
        </is>
      </c>
    </row>
    <row r="134">
      <c r="A134">
        <f>IF(B134="","",B134*100+IFERROR(MATCH(D134,Listen!$B$2:$B$17,0),0))</f>
        <v/>
      </c>
      <c r="B134" s="23" t="n">
        <v>47269</v>
      </c>
      <c r="C134" t="inlineStr">
        <is>
          <t>Fronleichnam</t>
        </is>
      </c>
      <c r="D134" t="inlineStr">
        <is>
          <t>Hessen</t>
        </is>
      </c>
    </row>
    <row r="135">
      <c r="A135">
        <f>IF(B135="","",B135*100+IFERROR(MATCH(D135,Listen!$B$2:$B$17,0),0))</f>
        <v/>
      </c>
      <c r="B135" s="23" t="n">
        <v>47269</v>
      </c>
      <c r="C135" t="inlineStr">
        <is>
          <t>Fronleichnam</t>
        </is>
      </c>
      <c r="D135" t="inlineStr">
        <is>
          <t>Nordrhein-Westfalen</t>
        </is>
      </c>
    </row>
    <row r="136">
      <c r="A136">
        <f>IF(B136="","",B136*100+IFERROR(MATCH(D136,Listen!$B$2:$B$17,0),0))</f>
        <v/>
      </c>
      <c r="B136" s="23" t="n">
        <v>47269</v>
      </c>
      <c r="C136" t="inlineStr">
        <is>
          <t>Fronleichnam</t>
        </is>
      </c>
      <c r="D136" t="inlineStr">
        <is>
          <t>Rheinland-Pfalz</t>
        </is>
      </c>
    </row>
    <row r="137">
      <c r="A137">
        <f>IF(B137="","",B137*100+IFERROR(MATCH(D137,Listen!$B$2:$B$17,0),0))</f>
        <v/>
      </c>
      <c r="B137" s="23" t="n">
        <v>47269</v>
      </c>
      <c r="C137" t="inlineStr">
        <is>
          <t>Fronleichnam</t>
        </is>
      </c>
      <c r="D137" t="inlineStr">
        <is>
          <t>Saarland</t>
        </is>
      </c>
    </row>
    <row r="138">
      <c r="A138">
        <f>IF(B138="","",B138*100+IFERROR(MATCH(D138,Listen!$B$2:$B$17,0),0))</f>
        <v/>
      </c>
      <c r="B138" s="23" t="n">
        <v>47345</v>
      </c>
      <c r="C138" t="inlineStr">
        <is>
          <t>Mariä Himmelfahrt</t>
        </is>
      </c>
      <c r="D138" t="inlineStr">
        <is>
          <t>Saarland</t>
        </is>
      </c>
    </row>
    <row r="139">
      <c r="A139">
        <f>IF(B139="","",B139*100+IFERROR(MATCH(D139,Listen!$B$2:$B$17,0),0))</f>
        <v/>
      </c>
      <c r="B139" s="23" t="n">
        <v>47381</v>
      </c>
      <c r="C139" t="inlineStr">
        <is>
          <t>Weltkindertag</t>
        </is>
      </c>
      <c r="D139" t="inlineStr">
        <is>
          <t>Thüringen</t>
        </is>
      </c>
    </row>
    <row r="140">
      <c r="A140">
        <f>IF(B140="","",B140*100+IFERROR(MATCH(D140,Listen!$B$2:$B$17,0),0))</f>
        <v/>
      </c>
      <c r="B140" s="23" t="n">
        <v>47394</v>
      </c>
      <c r="C140" t="inlineStr">
        <is>
          <t>Tag der Deutschen Einheit</t>
        </is>
      </c>
      <c r="D140" t="inlineStr">
        <is>
          <t>alle</t>
        </is>
      </c>
    </row>
    <row r="141">
      <c r="A141">
        <f>IF(B141="","",B141*100+IFERROR(MATCH(D141,Listen!$B$2:$B$17,0),0))</f>
        <v/>
      </c>
      <c r="B141" s="23" t="n">
        <v>47422</v>
      </c>
      <c r="C141" t="inlineStr">
        <is>
          <t>Reformationstag</t>
        </is>
      </c>
      <c r="D141" t="inlineStr">
        <is>
          <t>Brandenburg</t>
        </is>
      </c>
    </row>
    <row r="142">
      <c r="A142">
        <f>IF(B142="","",B142*100+IFERROR(MATCH(D142,Listen!$B$2:$B$17,0),0))</f>
        <v/>
      </c>
      <c r="B142" s="23" t="n">
        <v>47422</v>
      </c>
      <c r="C142" t="inlineStr">
        <is>
          <t>Reformationstag</t>
        </is>
      </c>
      <c r="D142" t="inlineStr">
        <is>
          <t>Bremen</t>
        </is>
      </c>
    </row>
    <row r="143">
      <c r="A143">
        <f>IF(B143="","",B143*100+IFERROR(MATCH(D143,Listen!$B$2:$B$17,0),0))</f>
        <v/>
      </c>
      <c r="B143" s="23" t="n">
        <v>47422</v>
      </c>
      <c r="C143" t="inlineStr">
        <is>
          <t>Reformationstag</t>
        </is>
      </c>
      <c r="D143" t="inlineStr">
        <is>
          <t>Hamburg</t>
        </is>
      </c>
    </row>
    <row r="144">
      <c r="A144">
        <f>IF(B144="","",B144*100+IFERROR(MATCH(D144,Listen!$B$2:$B$17,0),0))</f>
        <v/>
      </c>
      <c r="B144" s="23" t="n">
        <v>47422</v>
      </c>
      <c r="C144" t="inlineStr">
        <is>
          <t>Reformationstag</t>
        </is>
      </c>
      <c r="D144" t="inlineStr">
        <is>
          <t>Mecklenburg-Vorpommern</t>
        </is>
      </c>
    </row>
    <row r="145">
      <c r="A145">
        <f>IF(B145="","",B145*100+IFERROR(MATCH(D145,Listen!$B$2:$B$17,0),0))</f>
        <v/>
      </c>
      <c r="B145" s="23" t="n">
        <v>47422</v>
      </c>
      <c r="C145" t="inlineStr">
        <is>
          <t>Reformationstag</t>
        </is>
      </c>
      <c r="D145" t="inlineStr">
        <is>
          <t>Niedersachsen</t>
        </is>
      </c>
    </row>
    <row r="146">
      <c r="A146">
        <f>IF(B146="","",B146*100+IFERROR(MATCH(D146,Listen!$B$2:$B$17,0),0))</f>
        <v/>
      </c>
      <c r="B146" s="23" t="n">
        <v>47422</v>
      </c>
      <c r="C146" t="inlineStr">
        <is>
          <t>Reformationstag</t>
        </is>
      </c>
      <c r="D146" t="inlineStr">
        <is>
          <t>Sachsen</t>
        </is>
      </c>
    </row>
    <row r="147">
      <c r="A147">
        <f>IF(B147="","",B147*100+IFERROR(MATCH(D147,Listen!$B$2:$B$17,0),0))</f>
        <v/>
      </c>
      <c r="B147" s="23" t="n">
        <v>47422</v>
      </c>
      <c r="C147" t="inlineStr">
        <is>
          <t>Reformationstag</t>
        </is>
      </c>
      <c r="D147" t="inlineStr">
        <is>
          <t>Sachsen-Anhalt</t>
        </is>
      </c>
    </row>
    <row r="148">
      <c r="A148">
        <f>IF(B148="","",B148*100+IFERROR(MATCH(D148,Listen!$B$2:$B$17,0),0))</f>
        <v/>
      </c>
      <c r="B148" s="23" t="n">
        <v>47422</v>
      </c>
      <c r="C148" t="inlineStr">
        <is>
          <t>Reformationstag</t>
        </is>
      </c>
      <c r="D148" t="inlineStr">
        <is>
          <t>Schleswig-Holstein</t>
        </is>
      </c>
    </row>
    <row r="149">
      <c r="A149">
        <f>IF(B149="","",B149*100+IFERROR(MATCH(D149,Listen!$B$2:$B$17,0),0))</f>
        <v/>
      </c>
      <c r="B149" s="23" t="n">
        <v>47422</v>
      </c>
      <c r="C149" t="inlineStr">
        <is>
          <t>Reformationstag</t>
        </is>
      </c>
      <c r="D149" t="inlineStr">
        <is>
          <t>Thüringen</t>
        </is>
      </c>
    </row>
    <row r="150">
      <c r="A150">
        <f>IF(B150="","",B150*100+IFERROR(MATCH(D150,Listen!$B$2:$B$17,0),0))</f>
        <v/>
      </c>
      <c r="B150" s="23" t="n">
        <v>47423</v>
      </c>
      <c r="C150" t="inlineStr">
        <is>
          <t>Allerheiligen</t>
        </is>
      </c>
      <c r="D150" t="inlineStr">
        <is>
          <t>Baden-Württemberg</t>
        </is>
      </c>
    </row>
    <row r="151">
      <c r="A151">
        <f>IF(B151="","",B151*100+IFERROR(MATCH(D151,Listen!$B$2:$B$17,0),0))</f>
        <v/>
      </c>
      <c r="B151" s="23" t="n">
        <v>47423</v>
      </c>
      <c r="C151" t="inlineStr">
        <is>
          <t>Allerheiligen</t>
        </is>
      </c>
      <c r="D151" t="inlineStr">
        <is>
          <t>Bayern</t>
        </is>
      </c>
    </row>
    <row r="152">
      <c r="A152">
        <f>IF(B152="","",B152*100+IFERROR(MATCH(D152,Listen!$B$2:$B$17,0),0))</f>
        <v/>
      </c>
      <c r="B152" s="23" t="n">
        <v>47423</v>
      </c>
      <c r="C152" t="inlineStr">
        <is>
          <t>Allerheiligen</t>
        </is>
      </c>
      <c r="D152" t="inlineStr">
        <is>
          <t>Nordrhein-Westfalen</t>
        </is>
      </c>
    </row>
    <row r="153">
      <c r="A153">
        <f>IF(B153="","",B153*100+IFERROR(MATCH(D153,Listen!$B$2:$B$17,0),0))</f>
        <v/>
      </c>
      <c r="B153" s="23" t="n">
        <v>47423</v>
      </c>
      <c r="C153" t="inlineStr">
        <is>
          <t>Allerheiligen</t>
        </is>
      </c>
      <c r="D153" t="inlineStr">
        <is>
          <t>Rheinland-Pfalz</t>
        </is>
      </c>
    </row>
    <row r="154">
      <c r="A154">
        <f>IF(B154="","",B154*100+IFERROR(MATCH(D154,Listen!$B$2:$B$17,0),0))</f>
        <v/>
      </c>
      <c r="B154" s="23" t="n">
        <v>47423</v>
      </c>
      <c r="C154" t="inlineStr">
        <is>
          <t>Allerheiligen</t>
        </is>
      </c>
      <c r="D154" t="inlineStr">
        <is>
          <t>Saarland</t>
        </is>
      </c>
    </row>
    <row r="155">
      <c r="A155">
        <f>IF(B155="","",B155*100+IFERROR(MATCH(D155,Listen!$B$2:$B$17,0),0))</f>
        <v/>
      </c>
      <c r="B155" s="23" t="n">
        <v>47443</v>
      </c>
      <c r="C155" t="inlineStr">
        <is>
          <t>Buß- und Bettag</t>
        </is>
      </c>
      <c r="D155" t="inlineStr">
        <is>
          <t>Sachsen</t>
        </is>
      </c>
    </row>
    <row r="156">
      <c r="A156">
        <f>IF(B156="","",B156*100+IFERROR(MATCH(D156,Listen!$B$2:$B$17,0),0))</f>
        <v/>
      </c>
      <c r="B156" s="23" t="n">
        <v>47477</v>
      </c>
      <c r="C156" t="inlineStr">
        <is>
          <t>1. Weihnachtstag</t>
        </is>
      </c>
      <c r="D156" t="inlineStr">
        <is>
          <t>alle</t>
        </is>
      </c>
    </row>
    <row r="157">
      <c r="A157">
        <f>IF(B157="","",B157*100+IFERROR(MATCH(D157,Listen!$B$2:$B$17,0),0))</f>
        <v/>
      </c>
      <c r="B157" s="23" t="n">
        <v>47478</v>
      </c>
      <c r="C157" t="inlineStr">
        <is>
          <t>2. Weihnachtstag</t>
        </is>
      </c>
      <c r="D157" t="inlineStr">
        <is>
          <t>alle</t>
        </is>
      </c>
    </row>
    <row r="158">
      <c r="A158">
        <f>IF(B158="","",B158*100+IFERROR(MATCH(D158,Listen!$B$2:$B$17,0),0))</f>
        <v/>
      </c>
      <c r="B158" s="23" t="n">
        <v>47484</v>
      </c>
      <c r="C158" t="inlineStr">
        <is>
          <t>Neujahr</t>
        </is>
      </c>
      <c r="D158" t="inlineStr">
        <is>
          <t>alle</t>
        </is>
      </c>
    </row>
    <row r="159">
      <c r="A159">
        <f>IF(B159="","",B159*100+IFERROR(MATCH(D159,Listen!$B$2:$B$17,0),0))</f>
        <v/>
      </c>
      <c r="B159" s="23" t="n">
        <v>47489</v>
      </c>
      <c r="C159" t="inlineStr">
        <is>
          <t>Heilige Drei Könige</t>
        </is>
      </c>
      <c r="D159" t="inlineStr">
        <is>
          <t>Baden-Württemberg</t>
        </is>
      </c>
    </row>
    <row r="160">
      <c r="A160">
        <f>IF(B160="","",B160*100+IFERROR(MATCH(D160,Listen!$B$2:$B$17,0),0))</f>
        <v/>
      </c>
      <c r="B160" s="23" t="n">
        <v>47489</v>
      </c>
      <c r="C160" t="inlineStr">
        <is>
          <t>Heilige Drei Könige</t>
        </is>
      </c>
      <c r="D160" t="inlineStr">
        <is>
          <t>Bayern</t>
        </is>
      </c>
    </row>
    <row r="161">
      <c r="A161">
        <f>IF(B161="","",B161*100+IFERROR(MATCH(D161,Listen!$B$2:$B$17,0),0))</f>
        <v/>
      </c>
      <c r="B161" s="23" t="n">
        <v>47489</v>
      </c>
      <c r="C161" t="inlineStr">
        <is>
          <t>Heilige Drei Könige</t>
        </is>
      </c>
      <c r="D161" t="inlineStr">
        <is>
          <t>Sachsen-Anhalt</t>
        </is>
      </c>
    </row>
    <row r="162">
      <c r="A162">
        <f>IF(B162="","",B162*100+IFERROR(MATCH(D162,Listen!$B$2:$B$17,0),0))</f>
        <v/>
      </c>
      <c r="B162" s="23" t="n">
        <v>47550</v>
      </c>
      <c r="C162" t="inlineStr">
        <is>
          <t>Internationaler Frauentag</t>
        </is>
      </c>
      <c r="D162" t="inlineStr">
        <is>
          <t>Berlin</t>
        </is>
      </c>
    </row>
    <row r="163">
      <c r="A163">
        <f>IF(B163="","",B163*100+IFERROR(MATCH(D163,Listen!$B$2:$B$17,0),0))</f>
        <v/>
      </c>
      <c r="B163" s="23" t="n">
        <v>47550</v>
      </c>
      <c r="C163" t="inlineStr">
        <is>
          <t>Internationaler Frauentag</t>
        </is>
      </c>
      <c r="D163" t="inlineStr">
        <is>
          <t>Mecklenburg-Vorpommern</t>
        </is>
      </c>
    </row>
    <row r="164">
      <c r="A164">
        <f>IF(B164="","",B164*100+IFERROR(MATCH(D164,Listen!$B$2:$B$17,0),0))</f>
        <v/>
      </c>
      <c r="B164" s="23" t="n">
        <v>47592</v>
      </c>
      <c r="C164" t="inlineStr">
        <is>
          <t>Karfreitag</t>
        </is>
      </c>
      <c r="D164" t="inlineStr">
        <is>
          <t>alle</t>
        </is>
      </c>
    </row>
    <row r="165">
      <c r="A165">
        <f>IF(B165="","",B165*100+IFERROR(MATCH(D165,Listen!$B$2:$B$17,0),0))</f>
        <v/>
      </c>
      <c r="B165" s="23" t="n">
        <v>47594</v>
      </c>
      <c r="C165" t="inlineStr">
        <is>
          <t>Ostersonntag</t>
        </is>
      </c>
      <c r="D165" t="inlineStr">
        <is>
          <t>Brandenburg</t>
        </is>
      </c>
    </row>
    <row r="166">
      <c r="A166">
        <f>IF(B166="","",B166*100+IFERROR(MATCH(D166,Listen!$B$2:$B$17,0),0))</f>
        <v/>
      </c>
      <c r="B166" s="23" t="n">
        <v>47595</v>
      </c>
      <c r="C166" t="inlineStr">
        <is>
          <t>Ostermontag</t>
        </is>
      </c>
      <c r="D166" t="inlineStr">
        <is>
          <t>alle</t>
        </is>
      </c>
    </row>
    <row r="167">
      <c r="A167">
        <f>IF(B167="","",B167*100+IFERROR(MATCH(D167,Listen!$B$2:$B$17,0),0))</f>
        <v/>
      </c>
      <c r="B167" s="23" t="n">
        <v>47604</v>
      </c>
      <c r="C167" t="inlineStr">
        <is>
          <t>Tag der Arbeit</t>
        </is>
      </c>
      <c r="D167" t="inlineStr">
        <is>
          <t>alle</t>
        </is>
      </c>
    </row>
    <row r="168">
      <c r="A168">
        <f>IF(B168="","",B168*100+IFERROR(MATCH(D168,Listen!$B$2:$B$17,0),0))</f>
        <v/>
      </c>
      <c r="B168" s="23" t="n">
        <v>47633</v>
      </c>
      <c r="C168" t="inlineStr">
        <is>
          <t>Christi Himmelfahrt</t>
        </is>
      </c>
      <c r="D168" t="inlineStr">
        <is>
          <t>alle</t>
        </is>
      </c>
    </row>
    <row r="169">
      <c r="A169">
        <f>IF(B169="","",B169*100+IFERROR(MATCH(D169,Listen!$B$2:$B$17,0),0))</f>
        <v/>
      </c>
      <c r="B169" s="23" t="n">
        <v>47643</v>
      </c>
      <c r="C169" t="inlineStr">
        <is>
          <t>Pfingstsonntag</t>
        </is>
      </c>
      <c r="D169" t="inlineStr">
        <is>
          <t>Brandenburg</t>
        </is>
      </c>
    </row>
    <row r="170">
      <c r="A170">
        <f>IF(B170="","",B170*100+IFERROR(MATCH(D170,Listen!$B$2:$B$17,0),0))</f>
        <v/>
      </c>
      <c r="B170" s="23" t="n">
        <v>47644</v>
      </c>
      <c r="C170" t="inlineStr">
        <is>
          <t>Pfingstmontag</t>
        </is>
      </c>
      <c r="D170" t="inlineStr">
        <is>
          <t>alle</t>
        </is>
      </c>
    </row>
    <row r="171">
      <c r="A171">
        <f>IF(B171="","",B171*100+IFERROR(MATCH(D171,Listen!$B$2:$B$17,0),0))</f>
        <v/>
      </c>
      <c r="B171" s="23" t="n">
        <v>47654</v>
      </c>
      <c r="C171" t="inlineStr">
        <is>
          <t>Fronleichnam</t>
        </is>
      </c>
      <c r="D171" t="inlineStr">
        <is>
          <t>Baden-Württemberg</t>
        </is>
      </c>
    </row>
    <row r="172">
      <c r="A172">
        <f>IF(B172="","",B172*100+IFERROR(MATCH(D172,Listen!$B$2:$B$17,0),0))</f>
        <v/>
      </c>
      <c r="B172" s="23" t="n">
        <v>47654</v>
      </c>
      <c r="C172" t="inlineStr">
        <is>
          <t>Fronleichnam</t>
        </is>
      </c>
      <c r="D172" t="inlineStr">
        <is>
          <t>Bayern</t>
        </is>
      </c>
    </row>
    <row r="173">
      <c r="A173">
        <f>IF(B173="","",B173*100+IFERROR(MATCH(D173,Listen!$B$2:$B$17,0),0))</f>
        <v/>
      </c>
      <c r="B173" s="23" t="n">
        <v>47654</v>
      </c>
      <c r="C173" t="inlineStr">
        <is>
          <t>Fronleichnam</t>
        </is>
      </c>
      <c r="D173" t="inlineStr">
        <is>
          <t>Hessen</t>
        </is>
      </c>
    </row>
    <row r="174">
      <c r="A174">
        <f>IF(B174="","",B174*100+IFERROR(MATCH(D174,Listen!$B$2:$B$17,0),0))</f>
        <v/>
      </c>
      <c r="B174" s="23" t="n">
        <v>47654</v>
      </c>
      <c r="C174" t="inlineStr">
        <is>
          <t>Fronleichnam</t>
        </is>
      </c>
      <c r="D174" t="inlineStr">
        <is>
          <t>Nordrhein-Westfalen</t>
        </is>
      </c>
    </row>
    <row r="175">
      <c r="A175">
        <f>IF(B175="","",B175*100+IFERROR(MATCH(D175,Listen!$B$2:$B$17,0),0))</f>
        <v/>
      </c>
      <c r="B175" s="23" t="n">
        <v>47654</v>
      </c>
      <c r="C175" t="inlineStr">
        <is>
          <t>Fronleichnam</t>
        </is>
      </c>
      <c r="D175" t="inlineStr">
        <is>
          <t>Rheinland-Pfalz</t>
        </is>
      </c>
    </row>
    <row r="176">
      <c r="A176">
        <f>IF(B176="","",B176*100+IFERROR(MATCH(D176,Listen!$B$2:$B$17,0),0))</f>
        <v/>
      </c>
      <c r="B176" s="23" t="n">
        <v>47654</v>
      </c>
      <c r="C176" t="inlineStr">
        <is>
          <t>Fronleichnam</t>
        </is>
      </c>
      <c r="D176" t="inlineStr">
        <is>
          <t>Saarland</t>
        </is>
      </c>
    </row>
    <row r="177">
      <c r="A177">
        <f>IF(B177="","",B177*100+IFERROR(MATCH(D177,Listen!$B$2:$B$17,0),0))</f>
        <v/>
      </c>
      <c r="B177" s="23" t="n">
        <v>47710</v>
      </c>
      <c r="C177" t="inlineStr">
        <is>
          <t>Mariä Himmelfahrt</t>
        </is>
      </c>
      <c r="D177" t="inlineStr">
        <is>
          <t>Saarland</t>
        </is>
      </c>
    </row>
    <row r="178">
      <c r="A178">
        <f>IF(B178="","",B178*100+IFERROR(MATCH(D178,Listen!$B$2:$B$17,0),0))</f>
        <v/>
      </c>
      <c r="B178" s="23" t="n">
        <v>47746</v>
      </c>
      <c r="C178" t="inlineStr">
        <is>
          <t>Weltkindertag</t>
        </is>
      </c>
      <c r="D178" t="inlineStr">
        <is>
          <t>Thüringen</t>
        </is>
      </c>
    </row>
    <row r="179">
      <c r="A179">
        <f>IF(B179="","",B179*100+IFERROR(MATCH(D179,Listen!$B$2:$B$17,0),0))</f>
        <v/>
      </c>
      <c r="B179" s="23" t="n">
        <v>47759</v>
      </c>
      <c r="C179" t="inlineStr">
        <is>
          <t>Tag der Deutschen Einheit</t>
        </is>
      </c>
      <c r="D179" t="inlineStr">
        <is>
          <t>alle</t>
        </is>
      </c>
    </row>
    <row r="180">
      <c r="A180">
        <f>IF(B180="","",B180*100+IFERROR(MATCH(D180,Listen!$B$2:$B$17,0),0))</f>
        <v/>
      </c>
      <c r="B180" s="23" t="n">
        <v>47787</v>
      </c>
      <c r="C180" t="inlineStr">
        <is>
          <t>Reformationstag</t>
        </is>
      </c>
      <c r="D180" t="inlineStr">
        <is>
          <t>Brandenburg</t>
        </is>
      </c>
    </row>
    <row r="181">
      <c r="A181">
        <f>IF(B181="","",B181*100+IFERROR(MATCH(D181,Listen!$B$2:$B$17,0),0))</f>
        <v/>
      </c>
      <c r="B181" s="23" t="n">
        <v>47787</v>
      </c>
      <c r="C181" t="inlineStr">
        <is>
          <t>Reformationstag</t>
        </is>
      </c>
      <c r="D181" t="inlineStr">
        <is>
          <t>Bremen</t>
        </is>
      </c>
    </row>
    <row r="182">
      <c r="A182">
        <f>IF(B182="","",B182*100+IFERROR(MATCH(D182,Listen!$B$2:$B$17,0),0))</f>
        <v/>
      </c>
      <c r="B182" s="23" t="n">
        <v>47787</v>
      </c>
      <c r="C182" t="inlineStr">
        <is>
          <t>Reformationstag</t>
        </is>
      </c>
      <c r="D182" t="inlineStr">
        <is>
          <t>Hamburg</t>
        </is>
      </c>
    </row>
    <row r="183">
      <c r="A183">
        <f>IF(B183="","",B183*100+IFERROR(MATCH(D183,Listen!$B$2:$B$17,0),0))</f>
        <v/>
      </c>
      <c r="B183" s="23" t="n">
        <v>47787</v>
      </c>
      <c r="C183" t="inlineStr">
        <is>
          <t>Reformationstag</t>
        </is>
      </c>
      <c r="D183" t="inlineStr">
        <is>
          <t>Mecklenburg-Vorpommern</t>
        </is>
      </c>
    </row>
    <row r="184">
      <c r="A184">
        <f>IF(B184="","",B184*100+IFERROR(MATCH(D184,Listen!$B$2:$B$17,0),0))</f>
        <v/>
      </c>
      <c r="B184" s="23" t="n">
        <v>47787</v>
      </c>
      <c r="C184" t="inlineStr">
        <is>
          <t>Reformationstag</t>
        </is>
      </c>
      <c r="D184" t="inlineStr">
        <is>
          <t>Niedersachsen</t>
        </is>
      </c>
    </row>
    <row r="185">
      <c r="A185">
        <f>IF(B185="","",B185*100+IFERROR(MATCH(D185,Listen!$B$2:$B$17,0),0))</f>
        <v/>
      </c>
      <c r="B185" s="23" t="n">
        <v>47787</v>
      </c>
      <c r="C185" t="inlineStr">
        <is>
          <t>Reformationstag</t>
        </is>
      </c>
      <c r="D185" t="inlineStr">
        <is>
          <t>Sachsen</t>
        </is>
      </c>
    </row>
    <row r="186">
      <c r="A186">
        <f>IF(B186="","",B186*100+IFERROR(MATCH(D186,Listen!$B$2:$B$17,0),0))</f>
        <v/>
      </c>
      <c r="B186" s="23" t="n">
        <v>47787</v>
      </c>
      <c r="C186" t="inlineStr">
        <is>
          <t>Reformationstag</t>
        </is>
      </c>
      <c r="D186" t="inlineStr">
        <is>
          <t>Sachsen-Anhalt</t>
        </is>
      </c>
    </row>
    <row r="187">
      <c r="A187">
        <f>IF(B187="","",B187*100+IFERROR(MATCH(D187,Listen!$B$2:$B$17,0),0))</f>
        <v/>
      </c>
      <c r="B187" s="23" t="n">
        <v>47787</v>
      </c>
      <c r="C187" t="inlineStr">
        <is>
          <t>Reformationstag</t>
        </is>
      </c>
      <c r="D187" t="inlineStr">
        <is>
          <t>Schleswig-Holstein</t>
        </is>
      </c>
    </row>
    <row r="188">
      <c r="A188">
        <f>IF(B188="","",B188*100+IFERROR(MATCH(D188,Listen!$B$2:$B$17,0),0))</f>
        <v/>
      </c>
      <c r="B188" s="23" t="n">
        <v>47787</v>
      </c>
      <c r="C188" t="inlineStr">
        <is>
          <t>Reformationstag</t>
        </is>
      </c>
      <c r="D188" t="inlineStr">
        <is>
          <t>Thüringen</t>
        </is>
      </c>
    </row>
    <row r="189">
      <c r="A189">
        <f>IF(B189="","",B189*100+IFERROR(MATCH(D189,Listen!$B$2:$B$17,0),0))</f>
        <v/>
      </c>
      <c r="B189" s="23" t="n">
        <v>47788</v>
      </c>
      <c r="C189" t="inlineStr">
        <is>
          <t>Allerheiligen</t>
        </is>
      </c>
      <c r="D189" t="inlineStr">
        <is>
          <t>Baden-Württemberg</t>
        </is>
      </c>
    </row>
    <row r="190">
      <c r="A190">
        <f>IF(B190="","",B190*100+IFERROR(MATCH(D190,Listen!$B$2:$B$17,0),0))</f>
        <v/>
      </c>
      <c r="B190" s="23" t="n">
        <v>47788</v>
      </c>
      <c r="C190" t="inlineStr">
        <is>
          <t>Allerheiligen</t>
        </is>
      </c>
      <c r="D190" t="inlineStr">
        <is>
          <t>Bayern</t>
        </is>
      </c>
    </row>
    <row r="191">
      <c r="A191">
        <f>IF(B191="","",B191*100+IFERROR(MATCH(D191,Listen!$B$2:$B$17,0),0))</f>
        <v/>
      </c>
      <c r="B191" s="23" t="n">
        <v>47788</v>
      </c>
      <c r="C191" t="inlineStr">
        <is>
          <t>Allerheiligen</t>
        </is>
      </c>
      <c r="D191" t="inlineStr">
        <is>
          <t>Nordrhein-Westfalen</t>
        </is>
      </c>
    </row>
    <row r="192">
      <c r="A192">
        <f>IF(B192="","",B192*100+IFERROR(MATCH(D192,Listen!$B$2:$B$17,0),0))</f>
        <v/>
      </c>
      <c r="B192" s="23" t="n">
        <v>47788</v>
      </c>
      <c r="C192" t="inlineStr">
        <is>
          <t>Allerheiligen</t>
        </is>
      </c>
      <c r="D192" t="inlineStr">
        <is>
          <t>Rheinland-Pfalz</t>
        </is>
      </c>
    </row>
    <row r="193">
      <c r="A193">
        <f>IF(B193="","",B193*100+IFERROR(MATCH(D193,Listen!$B$2:$B$17,0),0))</f>
        <v/>
      </c>
      <c r="B193" s="23" t="n">
        <v>47788</v>
      </c>
      <c r="C193" t="inlineStr">
        <is>
          <t>Allerheiligen</t>
        </is>
      </c>
      <c r="D193" t="inlineStr">
        <is>
          <t>Saarland</t>
        </is>
      </c>
    </row>
    <row r="194">
      <c r="A194">
        <f>IF(B194="","",B194*100+IFERROR(MATCH(D194,Listen!$B$2:$B$17,0),0))</f>
        <v/>
      </c>
      <c r="B194" s="23" t="n">
        <v>47807</v>
      </c>
      <c r="C194" t="inlineStr">
        <is>
          <t>Buß- und Bettag</t>
        </is>
      </c>
      <c r="D194" t="inlineStr">
        <is>
          <t>Sachsen</t>
        </is>
      </c>
    </row>
    <row r="195">
      <c r="A195">
        <f>IF(B195="","",B195*100+IFERROR(MATCH(D195,Listen!$B$2:$B$17,0),0))</f>
        <v/>
      </c>
      <c r="B195" s="23" t="n">
        <v>47842</v>
      </c>
      <c r="C195" t="inlineStr">
        <is>
          <t>1. Weihnachtstag</t>
        </is>
      </c>
      <c r="D195" t="inlineStr">
        <is>
          <t>alle</t>
        </is>
      </c>
    </row>
    <row r="196">
      <c r="A196">
        <f>IF(B196="","",B196*100+IFERROR(MATCH(D196,Listen!$B$2:$B$17,0),0))</f>
        <v/>
      </c>
      <c r="B196" s="23" t="n">
        <v>47843</v>
      </c>
      <c r="C196" t="inlineStr">
        <is>
          <t>2. Weihnachtstag</t>
        </is>
      </c>
      <c r="D196" t="inlineStr">
        <is>
          <t>alle</t>
        </is>
      </c>
    </row>
    <row r="197">
      <c r="A197">
        <f>IF(B197="","",B197*100+IFERROR(MATCH(D197,Listen!$B$2:$B$17,0),0))</f>
        <v/>
      </c>
      <c r="B197" s="23" t="n"/>
    </row>
    <row r="198">
      <c r="A198">
        <f>IF(B198="","",B198*100+IFERROR(MATCH(D198,Listen!$B$2:$B$17,0),0))</f>
        <v/>
      </c>
      <c r="B198" s="23" t="n"/>
    </row>
    <row r="199">
      <c r="A199">
        <f>IF(B199="","",B199*100+IFERROR(MATCH(D199,Listen!$B$2:$B$17,0),0))</f>
        <v/>
      </c>
      <c r="B199" s="23" t="n"/>
    </row>
    <row r="200">
      <c r="A200">
        <f>IF(B200="","",B200*100+IFERROR(MATCH(D200,Listen!$B$2:$B$17,0),0))</f>
        <v/>
      </c>
      <c r="B200" s="23" t="n"/>
    </row>
    <row r="201">
      <c r="A201">
        <f>IF(B201="","",B201*100+IFERROR(MATCH(D201,Listen!$B$2:$B$17,0),0))</f>
        <v/>
      </c>
      <c r="B201" s="23" t="n"/>
    </row>
    <row r="202">
      <c r="A202">
        <f>IF(B202="","",B202*100+IFERROR(MATCH(D202,Listen!$B$2:$B$17,0),0))</f>
        <v/>
      </c>
      <c r="B202" s="23" t="n"/>
    </row>
    <row r="203">
      <c r="A203">
        <f>IF(B203="","",B203*100+IFERROR(MATCH(D203,Listen!$B$2:$B$17,0),0))</f>
        <v/>
      </c>
      <c r="B203" s="23" t="n"/>
    </row>
    <row r="204">
      <c r="A204">
        <f>IF(B204="","",B204*100+IFERROR(MATCH(D204,Listen!$B$2:$B$17,0),0))</f>
        <v/>
      </c>
      <c r="B204" s="23" t="n"/>
    </row>
    <row r="205">
      <c r="A205">
        <f>IF(B205="","",B205*100+IFERROR(MATCH(D205,Listen!$B$2:$B$17,0),0))</f>
        <v/>
      </c>
      <c r="B205" s="23" t="n"/>
    </row>
    <row r="206">
      <c r="A206">
        <f>IF(B206="","",B206*100+IFERROR(MATCH(D206,Listen!$B$2:$B$17,0),0))</f>
        <v/>
      </c>
      <c r="B206" s="23" t="n"/>
    </row>
    <row r="207">
      <c r="A207">
        <f>IF(B207="","",B207*100+IFERROR(MATCH(D207,Listen!$B$2:$B$17,0),0))</f>
        <v/>
      </c>
      <c r="B207" s="23" t="n"/>
    </row>
    <row r="208">
      <c r="A208">
        <f>IF(B208="","",B208*100+IFERROR(MATCH(D208,Listen!$B$2:$B$17,0),0))</f>
        <v/>
      </c>
      <c r="B208" s="23" t="n"/>
    </row>
    <row r="209">
      <c r="A209">
        <f>IF(B209="","",B209*100+IFERROR(MATCH(D209,Listen!$B$2:$B$17,0),0))</f>
        <v/>
      </c>
      <c r="B209" s="23" t="n"/>
    </row>
    <row r="210">
      <c r="A210">
        <f>IF(B210="","",B210*100+IFERROR(MATCH(D210,Listen!$B$2:$B$17,0),0))</f>
        <v/>
      </c>
      <c r="B210" s="23" t="n"/>
    </row>
    <row r="211">
      <c r="A211">
        <f>IF(B211="","",B211*100+IFERROR(MATCH(D211,Listen!$B$2:$B$17,0),0))</f>
        <v/>
      </c>
      <c r="B211" s="23" t="n"/>
    </row>
    <row r="212">
      <c r="A212">
        <f>IF(B212="","",B212*100+IFERROR(MATCH(D212,Listen!$B$2:$B$17,0),0))</f>
        <v/>
      </c>
      <c r="B212" s="23" t="n"/>
    </row>
    <row r="213">
      <c r="A213">
        <f>IF(B213="","",B213*100+IFERROR(MATCH(D213,Listen!$B$2:$B$17,0),0))</f>
        <v/>
      </c>
      <c r="B213" s="23" t="n"/>
    </row>
    <row r="214">
      <c r="A214">
        <f>IF(B214="","",B214*100+IFERROR(MATCH(D214,Listen!$B$2:$B$17,0),0))</f>
        <v/>
      </c>
      <c r="B214" s="23" t="n"/>
    </row>
    <row r="215">
      <c r="A215">
        <f>IF(B215="","",B215*100+IFERROR(MATCH(D215,Listen!$B$2:$B$17,0),0))</f>
        <v/>
      </c>
      <c r="B215" s="23" t="n"/>
    </row>
    <row r="216">
      <c r="A216">
        <f>IF(B216="","",B216*100+IFERROR(MATCH(D216,Listen!$B$2:$B$17,0),0))</f>
        <v/>
      </c>
      <c r="B216" s="23" t="n"/>
    </row>
    <row r="217">
      <c r="A217">
        <f>IF(B217="","",B217*100+IFERROR(MATCH(D217,Listen!$B$2:$B$17,0),0))</f>
        <v/>
      </c>
      <c r="B217" s="23" t="n"/>
    </row>
    <row r="218">
      <c r="A218">
        <f>IF(B218="","",B218*100+IFERROR(MATCH(D218,Listen!$B$2:$B$17,0),0))</f>
        <v/>
      </c>
      <c r="B218" s="23" t="n"/>
    </row>
    <row r="219">
      <c r="A219">
        <f>IF(B219="","",B219*100+IFERROR(MATCH(D219,Listen!$B$2:$B$17,0),0))</f>
        <v/>
      </c>
      <c r="B219" s="23" t="n"/>
    </row>
    <row r="220">
      <c r="A220">
        <f>IF(B220="","",B220*100+IFERROR(MATCH(D220,Listen!$B$2:$B$17,0),0))</f>
        <v/>
      </c>
      <c r="B220" s="23" t="n"/>
    </row>
    <row r="221">
      <c r="A221">
        <f>IF(B221="","",B221*100+IFERROR(MATCH(D221,Listen!$B$2:$B$17,0),0))</f>
        <v/>
      </c>
      <c r="B221" s="23" t="n"/>
    </row>
    <row r="222">
      <c r="A222">
        <f>IF(B222="","",B222*100+IFERROR(MATCH(D222,Listen!$B$2:$B$17,0),0))</f>
        <v/>
      </c>
      <c r="B222" s="23" t="n"/>
    </row>
    <row r="223">
      <c r="A223">
        <f>IF(B223="","",B223*100+IFERROR(MATCH(D223,Listen!$B$2:$B$17,0),0))</f>
        <v/>
      </c>
      <c r="B223" s="23" t="n"/>
    </row>
    <row r="224">
      <c r="A224">
        <f>IF(B224="","",B224*100+IFERROR(MATCH(D224,Listen!$B$2:$B$17,0),0))</f>
        <v/>
      </c>
      <c r="B224" s="23" t="n"/>
    </row>
    <row r="225">
      <c r="A225">
        <f>IF(B225="","",B225*100+IFERROR(MATCH(D225,Listen!$B$2:$B$17,0),0))</f>
        <v/>
      </c>
      <c r="B225" s="23" t="n"/>
    </row>
    <row r="226">
      <c r="A226">
        <f>IF(B226="","",B226*100+IFERROR(MATCH(D226,Listen!$B$2:$B$17,0),0))</f>
        <v/>
      </c>
      <c r="B226" s="23" t="n"/>
    </row>
    <row r="227">
      <c r="A227">
        <f>IF(B227="","",B227*100+IFERROR(MATCH(D227,Listen!$B$2:$B$17,0),0))</f>
        <v/>
      </c>
      <c r="B227" s="23" t="n"/>
    </row>
    <row r="228">
      <c r="A228">
        <f>IF(B228="","",B228*100+IFERROR(MATCH(D228,Listen!$B$2:$B$17,0),0))</f>
        <v/>
      </c>
      <c r="B228" s="23" t="n"/>
    </row>
    <row r="229">
      <c r="A229">
        <f>IF(B229="","",B229*100+IFERROR(MATCH(D229,Listen!$B$2:$B$17,0),0))</f>
        <v/>
      </c>
      <c r="B229" s="23" t="n"/>
    </row>
    <row r="230">
      <c r="A230">
        <f>IF(B230="","",B230*100+IFERROR(MATCH(D230,Listen!$B$2:$B$17,0),0))</f>
        <v/>
      </c>
      <c r="B230" s="23" t="n"/>
    </row>
    <row r="231">
      <c r="A231">
        <f>IF(B231="","",B231*100+IFERROR(MATCH(D231,Listen!$B$2:$B$17,0),0))</f>
        <v/>
      </c>
      <c r="B231" s="23" t="n"/>
    </row>
    <row r="232">
      <c r="A232">
        <f>IF(B232="","",B232*100+IFERROR(MATCH(D232,Listen!$B$2:$B$17,0),0))</f>
        <v/>
      </c>
      <c r="B232" s="23" t="n"/>
    </row>
    <row r="233">
      <c r="A233">
        <f>IF(B233="","",B233*100+IFERROR(MATCH(D233,Listen!$B$2:$B$17,0),0))</f>
        <v/>
      </c>
      <c r="B233" s="23" t="n"/>
    </row>
    <row r="234">
      <c r="A234">
        <f>IF(B234="","",B234*100+IFERROR(MATCH(D234,Listen!$B$2:$B$17,0),0))</f>
        <v/>
      </c>
      <c r="B234" s="23" t="n"/>
    </row>
    <row r="235">
      <c r="A235">
        <f>IF(B235="","",B235*100+IFERROR(MATCH(D235,Listen!$B$2:$B$17,0),0))</f>
        <v/>
      </c>
      <c r="B235" s="23" t="n"/>
    </row>
    <row r="236">
      <c r="A236">
        <f>IF(B236="","",B236*100+IFERROR(MATCH(D236,Listen!$B$2:$B$17,0),0))</f>
        <v/>
      </c>
      <c r="B236" s="23" t="n"/>
    </row>
    <row r="237">
      <c r="A237">
        <f>IF(B237="","",B237*100+IFERROR(MATCH(D237,Listen!$B$2:$B$17,0),0))</f>
        <v/>
      </c>
      <c r="B237" s="23" t="n"/>
    </row>
    <row r="238">
      <c r="A238">
        <f>IF(B238="","",B238*100+IFERROR(MATCH(D238,Listen!$B$2:$B$17,0),0))</f>
        <v/>
      </c>
      <c r="B238" s="23" t="n"/>
    </row>
    <row r="239">
      <c r="A239">
        <f>IF(B239="","",B239*100+IFERROR(MATCH(D239,Listen!$B$2:$B$17,0),0))</f>
        <v/>
      </c>
      <c r="B239" s="23" t="n"/>
    </row>
    <row r="240">
      <c r="A240">
        <f>IF(B240="","",B240*100+IFERROR(MATCH(D240,Listen!$B$2:$B$17,0),0))</f>
        <v/>
      </c>
      <c r="B240" s="23" t="n"/>
    </row>
    <row r="241">
      <c r="A241">
        <f>IF(B241="","",B241*100+IFERROR(MATCH(D241,Listen!$B$2:$B$17,0),0))</f>
        <v/>
      </c>
      <c r="B241" s="23" t="n"/>
    </row>
    <row r="242">
      <c r="A242">
        <f>IF(B242="","",B242*100+IFERROR(MATCH(D242,Listen!$B$2:$B$17,0),0))</f>
        <v/>
      </c>
      <c r="B242" s="23" t="n"/>
    </row>
    <row r="243">
      <c r="A243">
        <f>IF(B243="","",B243*100+IFERROR(MATCH(D243,Listen!$B$2:$B$17,0),0))</f>
        <v/>
      </c>
      <c r="B243" s="23" t="n"/>
    </row>
    <row r="244">
      <c r="A244">
        <f>IF(B244="","",B244*100+IFERROR(MATCH(D244,Listen!$B$2:$B$17,0),0))</f>
        <v/>
      </c>
      <c r="B244" s="23" t="n"/>
    </row>
    <row r="245">
      <c r="A245">
        <f>IF(B245="","",B245*100+IFERROR(MATCH(D245,Listen!$B$2:$B$17,0),0))</f>
        <v/>
      </c>
      <c r="B245" s="23" t="n"/>
    </row>
    <row r="246">
      <c r="A246">
        <f>IF(B246="","",B246*100+IFERROR(MATCH(D246,Listen!$B$2:$B$17,0),0))</f>
        <v/>
      </c>
      <c r="B246" s="23" t="n"/>
    </row>
    <row r="247">
      <c r="A247">
        <f>IF(B247="","",B247*100+IFERROR(MATCH(D247,Listen!$B$2:$B$17,0),0))</f>
        <v/>
      </c>
      <c r="B247" s="23" t="n"/>
    </row>
    <row r="248">
      <c r="A248">
        <f>IF(B248="","",B248*100+IFERROR(MATCH(D248,Listen!$B$2:$B$17,0),0))</f>
        <v/>
      </c>
      <c r="B248" s="23" t="n"/>
    </row>
    <row r="249">
      <c r="A249">
        <f>IF(B249="","",B249*100+IFERROR(MATCH(D249,Listen!$B$2:$B$17,0),0))</f>
        <v/>
      </c>
      <c r="B249" s="23" t="n"/>
    </row>
    <row r="250">
      <c r="A250">
        <f>IF(B250="","",B250*100+IFERROR(MATCH(D250,Listen!$B$2:$B$17,0),0))</f>
        <v/>
      </c>
      <c r="B250" s="23" t="n"/>
    </row>
    <row r="251">
      <c r="A251">
        <f>IF(B251="","",B251*100+IFERROR(MATCH(D251,Listen!$B$2:$B$17,0),0))</f>
        <v/>
      </c>
      <c r="B251" s="23" t="n"/>
    </row>
    <row r="252">
      <c r="A252">
        <f>IF(B252="","",B252*100+IFERROR(MATCH(D252,Listen!$B$2:$B$17,0),0))</f>
        <v/>
      </c>
      <c r="B252" s="23" t="n"/>
    </row>
    <row r="253">
      <c r="A253">
        <f>IF(B253="","",B253*100+IFERROR(MATCH(D253,Listen!$B$2:$B$17,0),0))</f>
        <v/>
      </c>
      <c r="B253" s="23" t="n"/>
    </row>
    <row r="254">
      <c r="A254">
        <f>IF(B254="","",B254*100+IFERROR(MATCH(D254,Listen!$B$2:$B$17,0),0))</f>
        <v/>
      </c>
      <c r="B254" s="23" t="n"/>
    </row>
    <row r="255">
      <c r="A255">
        <f>IF(B255="","",B255*100+IFERROR(MATCH(D255,Listen!$B$2:$B$17,0),0))</f>
        <v/>
      </c>
      <c r="B255" s="23" t="n"/>
    </row>
    <row r="256">
      <c r="A256">
        <f>IF(B256="","",B256*100+IFERROR(MATCH(D256,Listen!$B$2:$B$17,0),0))</f>
        <v/>
      </c>
      <c r="B256" s="23" t="n"/>
    </row>
    <row r="257">
      <c r="A257">
        <f>IF(B257="","",B257*100+IFERROR(MATCH(D257,Listen!$B$2:$B$17,0),0))</f>
        <v/>
      </c>
      <c r="B257" s="23" t="n"/>
    </row>
    <row r="258">
      <c r="A258">
        <f>IF(B258="","",B258*100+IFERROR(MATCH(D258,Listen!$B$2:$B$17,0),0))</f>
        <v/>
      </c>
      <c r="B258" s="23" t="n"/>
    </row>
    <row r="259">
      <c r="A259">
        <f>IF(B259="","",B259*100+IFERROR(MATCH(D259,Listen!$B$2:$B$17,0),0))</f>
        <v/>
      </c>
      <c r="B259" s="23" t="n"/>
    </row>
    <row r="260">
      <c r="A260">
        <f>IF(B260="","",B260*100+IFERROR(MATCH(D260,Listen!$B$2:$B$17,0),0))</f>
        <v/>
      </c>
      <c r="B260" s="23" t="n"/>
    </row>
    <row r="261">
      <c r="A261">
        <f>IF(B261="","",B261*100+IFERROR(MATCH(D261,Listen!$B$2:$B$17,0),0))</f>
        <v/>
      </c>
      <c r="B261" s="23" t="n"/>
    </row>
    <row r="262">
      <c r="A262">
        <f>IF(B262="","",B262*100+IFERROR(MATCH(D262,Listen!$B$2:$B$17,0),0))</f>
        <v/>
      </c>
      <c r="B262" s="23" t="n"/>
    </row>
    <row r="263">
      <c r="A263">
        <f>IF(B263="","",B263*100+IFERROR(MATCH(D263,Listen!$B$2:$B$17,0),0))</f>
        <v/>
      </c>
      <c r="B263" s="23" t="n"/>
    </row>
    <row r="264">
      <c r="A264">
        <f>IF(B264="","",B264*100+IFERROR(MATCH(D264,Listen!$B$2:$B$17,0),0))</f>
        <v/>
      </c>
      <c r="B264" s="23" t="n"/>
    </row>
    <row r="265">
      <c r="A265">
        <f>IF(B265="","",B265*100+IFERROR(MATCH(D265,Listen!$B$2:$B$17,0),0))</f>
        <v/>
      </c>
      <c r="B265" s="23" t="n"/>
    </row>
    <row r="266">
      <c r="A266">
        <f>IF(B266="","",B266*100+IFERROR(MATCH(D266,Listen!$B$2:$B$17,0),0))</f>
        <v/>
      </c>
      <c r="B266" s="23" t="n"/>
    </row>
    <row r="267">
      <c r="A267">
        <f>IF(B267="","",B267*100+IFERROR(MATCH(D267,Listen!$B$2:$B$17,0),0))</f>
        <v/>
      </c>
      <c r="B267" s="23" t="n"/>
    </row>
    <row r="268">
      <c r="A268">
        <f>IF(B268="","",B268*100+IFERROR(MATCH(D268,Listen!$B$2:$B$17,0),0))</f>
        <v/>
      </c>
      <c r="B268" s="23" t="n"/>
    </row>
    <row r="269">
      <c r="A269">
        <f>IF(B269="","",B269*100+IFERROR(MATCH(D269,Listen!$B$2:$B$17,0),0))</f>
        <v/>
      </c>
      <c r="B269" s="23" t="n"/>
    </row>
    <row r="270">
      <c r="A270">
        <f>IF(B270="","",B270*100+IFERROR(MATCH(D270,Listen!$B$2:$B$17,0),0))</f>
        <v/>
      </c>
      <c r="B270" s="23" t="n"/>
    </row>
    <row r="271">
      <c r="A271">
        <f>IF(B271="","",B271*100+IFERROR(MATCH(D271,Listen!$B$2:$B$17,0),0))</f>
        <v/>
      </c>
      <c r="B271" s="23" t="n"/>
    </row>
    <row r="272">
      <c r="A272">
        <f>IF(B272="","",B272*100+IFERROR(MATCH(D272,Listen!$B$2:$B$17,0),0))</f>
        <v/>
      </c>
      <c r="B272" s="23" t="n"/>
    </row>
    <row r="273">
      <c r="A273">
        <f>IF(B273="","",B273*100+IFERROR(MATCH(D273,Listen!$B$2:$B$17,0),0))</f>
        <v/>
      </c>
      <c r="B273" s="23" t="n"/>
    </row>
    <row r="274">
      <c r="A274">
        <f>IF(B274="","",B274*100+IFERROR(MATCH(D274,Listen!$B$2:$B$17,0),0))</f>
        <v/>
      </c>
      <c r="B274" s="23" t="n"/>
    </row>
    <row r="275">
      <c r="A275">
        <f>IF(B275="","",B275*100+IFERROR(MATCH(D275,Listen!$B$2:$B$17,0),0))</f>
        <v/>
      </c>
      <c r="B275" s="23" t="n"/>
    </row>
    <row r="276">
      <c r="A276">
        <f>IF(B276="","",B276*100+IFERROR(MATCH(D276,Listen!$B$2:$B$17,0),0))</f>
        <v/>
      </c>
      <c r="B276" s="23" t="n"/>
    </row>
    <row r="277">
      <c r="A277">
        <f>IF(B277="","",B277*100+IFERROR(MATCH(D277,Listen!$B$2:$B$17,0),0))</f>
        <v/>
      </c>
      <c r="B277" s="23" t="n"/>
    </row>
    <row r="278">
      <c r="A278">
        <f>IF(B278="","",B278*100+IFERROR(MATCH(D278,Listen!$B$2:$B$17,0),0))</f>
        <v/>
      </c>
      <c r="B278" s="23" t="n"/>
    </row>
    <row r="279">
      <c r="A279">
        <f>IF(B279="","",B279*100+IFERROR(MATCH(D279,Listen!$B$2:$B$17,0),0))</f>
        <v/>
      </c>
      <c r="B279" s="23" t="n"/>
    </row>
    <row r="280">
      <c r="A280">
        <f>IF(B280="","",B280*100+IFERROR(MATCH(D280,Listen!$B$2:$B$17,0),0))</f>
        <v/>
      </c>
      <c r="B280" s="23" t="n"/>
    </row>
    <row r="281">
      <c r="A281">
        <f>IF(B281="","",B281*100+IFERROR(MATCH(D281,Listen!$B$2:$B$17,0),0))</f>
        <v/>
      </c>
      <c r="B281" s="23" t="n"/>
    </row>
    <row r="282">
      <c r="A282">
        <f>IF(B282="","",B282*100+IFERROR(MATCH(D282,Listen!$B$2:$B$17,0),0))</f>
        <v/>
      </c>
      <c r="B282" s="23" t="n"/>
    </row>
    <row r="283">
      <c r="A283">
        <f>IF(B283="","",B283*100+IFERROR(MATCH(D283,Listen!$B$2:$B$17,0),0))</f>
        <v/>
      </c>
      <c r="B283" s="23" t="n"/>
    </row>
    <row r="284">
      <c r="A284">
        <f>IF(B284="","",B284*100+IFERROR(MATCH(D284,Listen!$B$2:$B$17,0),0))</f>
        <v/>
      </c>
      <c r="B284" s="23" t="n"/>
    </row>
    <row r="285">
      <c r="A285">
        <f>IF(B285="","",B285*100+IFERROR(MATCH(D285,Listen!$B$2:$B$17,0),0))</f>
        <v/>
      </c>
      <c r="B285" s="23" t="n"/>
    </row>
    <row r="286">
      <c r="A286">
        <f>IF(B286="","",B286*100+IFERROR(MATCH(D286,Listen!$B$2:$B$17,0),0))</f>
        <v/>
      </c>
      <c r="B286" s="23" t="n"/>
    </row>
    <row r="287">
      <c r="A287">
        <f>IF(B287="","",B287*100+IFERROR(MATCH(D287,Listen!$B$2:$B$17,0),0))</f>
        <v/>
      </c>
      <c r="B287" s="23" t="n"/>
    </row>
    <row r="288">
      <c r="A288">
        <f>IF(B288="","",B288*100+IFERROR(MATCH(D288,Listen!$B$2:$B$17,0),0))</f>
        <v/>
      </c>
      <c r="B288" s="23" t="n"/>
    </row>
    <row r="289">
      <c r="A289">
        <f>IF(B289="","",B289*100+IFERROR(MATCH(D289,Listen!$B$2:$B$17,0),0))</f>
        <v/>
      </c>
      <c r="B289" s="23" t="n"/>
    </row>
    <row r="290">
      <c r="A290">
        <f>IF(B290="","",B290*100+IFERROR(MATCH(D290,Listen!$B$2:$B$17,0),0))</f>
        <v/>
      </c>
      <c r="B290" s="23" t="n"/>
    </row>
    <row r="291">
      <c r="A291">
        <f>IF(B291="","",B291*100+IFERROR(MATCH(D291,Listen!$B$2:$B$17,0),0))</f>
        <v/>
      </c>
      <c r="B291" s="23" t="n"/>
    </row>
    <row r="292">
      <c r="A292">
        <f>IF(B292="","",B292*100+IFERROR(MATCH(D292,Listen!$B$2:$B$17,0),0))</f>
        <v/>
      </c>
      <c r="B292" s="23" t="n"/>
    </row>
    <row r="293">
      <c r="A293">
        <f>IF(B293="","",B293*100+IFERROR(MATCH(D293,Listen!$B$2:$B$17,0),0))</f>
        <v/>
      </c>
      <c r="B293" s="23" t="n"/>
    </row>
    <row r="294">
      <c r="A294">
        <f>IF(B294="","",B294*100+IFERROR(MATCH(D294,Listen!$B$2:$B$17,0),0))</f>
        <v/>
      </c>
      <c r="B294" s="23" t="n"/>
    </row>
    <row r="295">
      <c r="A295">
        <f>IF(B295="","",B295*100+IFERROR(MATCH(D295,Listen!$B$2:$B$17,0),0))</f>
        <v/>
      </c>
      <c r="B295" s="23" t="n"/>
    </row>
    <row r="296">
      <c r="A296">
        <f>IF(B296="","",B296*100+IFERROR(MATCH(D296,Listen!$B$2:$B$17,0),0))</f>
        <v/>
      </c>
      <c r="B296" s="23" t="n"/>
    </row>
    <row r="297">
      <c r="A297">
        <f>IF(B297="","",B297*100+IFERROR(MATCH(D297,Listen!$B$2:$B$17,0),0))</f>
        <v/>
      </c>
      <c r="B297" s="23" t="n"/>
    </row>
    <row r="298">
      <c r="A298">
        <f>IF(B298="","",B298*100+IFERROR(MATCH(D298,Listen!$B$2:$B$17,0),0))</f>
        <v/>
      </c>
      <c r="B298" s="23" t="n"/>
    </row>
    <row r="299">
      <c r="A299">
        <f>IF(B299="","",B299*100+IFERROR(MATCH(D299,Listen!$B$2:$B$17,0),0))</f>
        <v/>
      </c>
      <c r="B299" s="23" t="n"/>
    </row>
    <row r="300">
      <c r="A300">
        <f>IF(B300="","",B300*100+IFERROR(MATCH(D300,Listen!$B$2:$B$17,0),0))</f>
        <v/>
      </c>
      <c r="B300" s="23" t="n"/>
    </row>
    <row r="301">
      <c r="A301">
        <f>IF(B301="","",B301*100+IFERROR(MATCH(D301,Listen!$B$2:$B$17,0),0))</f>
        <v/>
      </c>
      <c r="B301" s="23" t="n"/>
    </row>
    <row r="302">
      <c r="A302">
        <f>IF(B302="","",B302*100+IFERROR(MATCH(D302,Listen!$B$2:$B$17,0),0))</f>
        <v/>
      </c>
      <c r="B302" s="23" t="n"/>
    </row>
    <row r="303">
      <c r="A303">
        <f>IF(B303="","",B303*100+IFERROR(MATCH(D303,Listen!$B$2:$B$17,0),0))</f>
        <v/>
      </c>
      <c r="B303" s="23" t="n"/>
    </row>
    <row r="304">
      <c r="A304">
        <f>IF(B304="","",B304*100+IFERROR(MATCH(D304,Listen!$B$2:$B$17,0),0))</f>
        <v/>
      </c>
      <c r="B304" s="23" t="n"/>
    </row>
    <row r="305">
      <c r="A305">
        <f>IF(B305="","",B305*100+IFERROR(MATCH(D305,Listen!$B$2:$B$17,0),0))</f>
        <v/>
      </c>
      <c r="B305" s="23" t="n"/>
    </row>
    <row r="306">
      <c r="A306">
        <f>IF(B306="","",B306*100+IFERROR(MATCH(D306,Listen!$B$2:$B$17,0),0))</f>
        <v/>
      </c>
      <c r="B306" s="23" t="n"/>
    </row>
    <row r="307">
      <c r="A307">
        <f>IF(B307="","",B307*100+IFERROR(MATCH(D307,Listen!$B$2:$B$17,0),0))</f>
        <v/>
      </c>
      <c r="B307" s="23" t="n"/>
    </row>
    <row r="308">
      <c r="A308">
        <f>IF(B308="","",B308*100+IFERROR(MATCH(D308,Listen!$B$2:$B$17,0),0))</f>
        <v/>
      </c>
      <c r="B308" s="23" t="n"/>
    </row>
    <row r="309">
      <c r="A309">
        <f>IF(B309="","",B309*100+IFERROR(MATCH(D309,Listen!$B$2:$B$17,0),0))</f>
        <v/>
      </c>
      <c r="B309" s="23" t="n"/>
    </row>
    <row r="310">
      <c r="A310">
        <f>IF(B310="","",B310*100+IFERROR(MATCH(D310,Listen!$B$2:$B$17,0),0))</f>
        <v/>
      </c>
      <c r="B310" s="23" t="n"/>
    </row>
    <row r="311">
      <c r="A311">
        <f>IF(B311="","",B311*100+IFERROR(MATCH(D311,Listen!$B$2:$B$17,0),0))</f>
        <v/>
      </c>
      <c r="B311" s="23" t="n"/>
    </row>
    <row r="312">
      <c r="A312">
        <f>IF(B312="","",B312*100+IFERROR(MATCH(D312,Listen!$B$2:$B$17,0),0))</f>
        <v/>
      </c>
      <c r="B312" s="23" t="n"/>
    </row>
    <row r="313">
      <c r="A313">
        <f>IF(B313="","",B313*100+IFERROR(MATCH(D313,Listen!$B$2:$B$17,0),0))</f>
        <v/>
      </c>
      <c r="B313" s="23" t="n"/>
    </row>
    <row r="314">
      <c r="A314">
        <f>IF(B314="","",B314*100+IFERROR(MATCH(D314,Listen!$B$2:$B$17,0),0))</f>
        <v/>
      </c>
      <c r="B314" s="23" t="n"/>
    </row>
    <row r="315">
      <c r="A315">
        <f>IF(B315="","",B315*100+IFERROR(MATCH(D315,Listen!$B$2:$B$17,0),0))</f>
        <v/>
      </c>
      <c r="B315" s="23" t="n"/>
    </row>
    <row r="316">
      <c r="A316">
        <f>IF(B316="","",B316*100+IFERROR(MATCH(D316,Listen!$B$2:$B$17,0),0))</f>
        <v/>
      </c>
      <c r="B316" s="23" t="n"/>
    </row>
    <row r="317">
      <c r="A317">
        <f>IF(B317="","",B317*100+IFERROR(MATCH(D317,Listen!$B$2:$B$17,0),0))</f>
        <v/>
      </c>
      <c r="B317" s="23" t="n"/>
    </row>
    <row r="318">
      <c r="A318">
        <f>IF(B318="","",B318*100+IFERROR(MATCH(D318,Listen!$B$2:$B$17,0),0))</f>
        <v/>
      </c>
      <c r="B318" s="23" t="n"/>
    </row>
    <row r="319">
      <c r="A319">
        <f>IF(B319="","",B319*100+IFERROR(MATCH(D319,Listen!$B$2:$B$17,0),0))</f>
        <v/>
      </c>
      <c r="B319" s="23" t="n"/>
    </row>
    <row r="320">
      <c r="A320">
        <f>IF(B320="","",B320*100+IFERROR(MATCH(D320,Listen!$B$2:$B$17,0),0))</f>
        <v/>
      </c>
      <c r="B320" s="23" t="n"/>
    </row>
    <row r="321">
      <c r="A321">
        <f>IF(B321="","",B321*100+IFERROR(MATCH(D321,Listen!$B$2:$B$17,0),0))</f>
        <v/>
      </c>
      <c r="B321" s="23" t="n"/>
    </row>
    <row r="322">
      <c r="A322">
        <f>IF(B322="","",B322*100+IFERROR(MATCH(D322,Listen!$B$2:$B$17,0),0))</f>
        <v/>
      </c>
      <c r="B322" s="23" t="n"/>
    </row>
    <row r="323">
      <c r="A323">
        <f>IF(B323="","",B323*100+IFERROR(MATCH(D323,Listen!$B$2:$B$17,0),0))</f>
        <v/>
      </c>
      <c r="B323" s="23" t="n"/>
    </row>
    <row r="324">
      <c r="A324">
        <f>IF(B324="","",B324*100+IFERROR(MATCH(D324,Listen!$B$2:$B$17,0),0))</f>
        <v/>
      </c>
      <c r="B324" s="23" t="n"/>
    </row>
    <row r="325">
      <c r="A325">
        <f>IF(B325="","",B325*100+IFERROR(MATCH(D325,Listen!$B$2:$B$17,0),0))</f>
        <v/>
      </c>
      <c r="B325" s="23" t="n"/>
    </row>
    <row r="326">
      <c r="A326">
        <f>IF(B326="","",B326*100+IFERROR(MATCH(D326,Listen!$B$2:$B$17,0),0))</f>
        <v/>
      </c>
      <c r="B326" s="23" t="n"/>
    </row>
    <row r="327">
      <c r="A327">
        <f>IF(B327="","",B327*100+IFERROR(MATCH(D327,Listen!$B$2:$B$17,0),0))</f>
        <v/>
      </c>
      <c r="B327" s="23" t="n"/>
    </row>
    <row r="328">
      <c r="A328">
        <f>IF(B328="","",B328*100+IFERROR(MATCH(D328,Listen!$B$2:$B$17,0),0))</f>
        <v/>
      </c>
      <c r="B328" s="23" t="n"/>
    </row>
    <row r="329">
      <c r="A329">
        <f>IF(B329="","",B329*100+IFERROR(MATCH(D329,Listen!$B$2:$B$17,0),0))</f>
        <v/>
      </c>
      <c r="B329" s="23" t="n"/>
    </row>
    <row r="330">
      <c r="A330">
        <f>IF(B330="","",B330*100+IFERROR(MATCH(D330,Listen!$B$2:$B$17,0),0))</f>
        <v/>
      </c>
      <c r="B330" s="23" t="n"/>
    </row>
    <row r="331">
      <c r="A331">
        <f>IF(B331="","",B331*100+IFERROR(MATCH(D331,Listen!$B$2:$B$17,0),0))</f>
        <v/>
      </c>
      <c r="B331" s="23" t="n"/>
    </row>
    <row r="332">
      <c r="A332">
        <f>IF(B332="","",B332*100+IFERROR(MATCH(D332,Listen!$B$2:$B$17,0),0))</f>
        <v/>
      </c>
      <c r="B332" s="23" t="n"/>
    </row>
    <row r="333">
      <c r="A333">
        <f>IF(B333="","",B333*100+IFERROR(MATCH(D333,Listen!$B$2:$B$17,0),0))</f>
        <v/>
      </c>
      <c r="B333" s="23" t="n"/>
    </row>
    <row r="334">
      <c r="A334">
        <f>IF(B334="","",B334*100+IFERROR(MATCH(D334,Listen!$B$2:$B$17,0),0))</f>
        <v/>
      </c>
      <c r="B334" s="23" t="n"/>
    </row>
    <row r="335">
      <c r="A335">
        <f>IF(B335="","",B335*100+IFERROR(MATCH(D335,Listen!$B$2:$B$17,0),0))</f>
        <v/>
      </c>
      <c r="B335" s="23" t="n"/>
    </row>
    <row r="336">
      <c r="A336">
        <f>IF(B336="","",B336*100+IFERROR(MATCH(D336,Listen!$B$2:$B$17,0),0))</f>
        <v/>
      </c>
      <c r="B336" s="23" t="n"/>
    </row>
    <row r="337">
      <c r="A337">
        <f>IF(B337="","",B337*100+IFERROR(MATCH(D337,Listen!$B$2:$B$17,0),0))</f>
        <v/>
      </c>
      <c r="B337" s="23" t="n"/>
    </row>
    <row r="338">
      <c r="A338">
        <f>IF(B338="","",B338*100+IFERROR(MATCH(D338,Listen!$B$2:$B$17,0),0))</f>
        <v/>
      </c>
      <c r="B338" s="23" t="n"/>
    </row>
    <row r="339">
      <c r="A339">
        <f>IF(B339="","",B339*100+IFERROR(MATCH(D339,Listen!$B$2:$B$17,0),0))</f>
        <v/>
      </c>
      <c r="B339" s="23" t="n"/>
    </row>
    <row r="340">
      <c r="A340">
        <f>IF(B340="","",B340*100+IFERROR(MATCH(D340,Listen!$B$2:$B$17,0),0))</f>
        <v/>
      </c>
      <c r="B340" s="23" t="n"/>
    </row>
    <row r="341">
      <c r="A341">
        <f>IF(B341="","",B341*100+IFERROR(MATCH(D341,Listen!$B$2:$B$17,0),0))</f>
        <v/>
      </c>
      <c r="B341" s="23" t="n"/>
    </row>
    <row r="342">
      <c r="A342">
        <f>IF(B342="","",B342*100+IFERROR(MATCH(D342,Listen!$B$2:$B$17,0),0))</f>
        <v/>
      </c>
      <c r="B342" s="23" t="n"/>
    </row>
    <row r="343">
      <c r="A343">
        <f>IF(B343="","",B343*100+IFERROR(MATCH(D343,Listen!$B$2:$B$17,0),0))</f>
        <v/>
      </c>
      <c r="B343" s="23" t="n"/>
    </row>
    <row r="344">
      <c r="A344">
        <f>IF(B344="","",B344*100+IFERROR(MATCH(D344,Listen!$B$2:$B$17,0),0))</f>
        <v/>
      </c>
      <c r="B344" s="23" t="n"/>
    </row>
    <row r="345">
      <c r="A345">
        <f>IF(B345="","",B345*100+IFERROR(MATCH(D345,Listen!$B$2:$B$17,0),0))</f>
        <v/>
      </c>
      <c r="B345" s="23" t="n"/>
    </row>
    <row r="346">
      <c r="A346">
        <f>IF(B346="","",B346*100+IFERROR(MATCH(D346,Listen!$B$2:$B$17,0),0))</f>
        <v/>
      </c>
      <c r="B346" s="23" t="n"/>
    </row>
    <row r="347">
      <c r="A347">
        <f>IF(B347="","",B347*100+IFERROR(MATCH(D347,Listen!$B$2:$B$17,0),0))</f>
        <v/>
      </c>
      <c r="B347" s="23" t="n"/>
    </row>
    <row r="348">
      <c r="A348">
        <f>IF(B348="","",B348*100+IFERROR(MATCH(D348,Listen!$B$2:$B$17,0),0))</f>
        <v/>
      </c>
      <c r="B348" s="23" t="n"/>
    </row>
    <row r="349">
      <c r="A349">
        <f>IF(B349="","",B349*100+IFERROR(MATCH(D349,Listen!$B$2:$B$17,0),0))</f>
        <v/>
      </c>
      <c r="B349" s="23" t="n"/>
    </row>
    <row r="350">
      <c r="A350">
        <f>IF(B350="","",B350*100+IFERROR(MATCH(D350,Listen!$B$2:$B$17,0),0))</f>
        <v/>
      </c>
      <c r="B350" s="23" t="n"/>
    </row>
    <row r="351">
      <c r="A351">
        <f>IF(B351="","",B351*100+IFERROR(MATCH(D351,Listen!$B$2:$B$17,0),0))</f>
        <v/>
      </c>
      <c r="B351" s="23" t="n"/>
    </row>
    <row r="352">
      <c r="A352">
        <f>IF(B352="","",B352*100+IFERROR(MATCH(D352,Listen!$B$2:$B$17,0),0))</f>
        <v/>
      </c>
      <c r="B352" s="23" t="n"/>
    </row>
    <row r="353">
      <c r="A353">
        <f>IF(B353="","",B353*100+IFERROR(MATCH(D353,Listen!$B$2:$B$17,0),0))</f>
        <v/>
      </c>
      <c r="B353" s="23" t="n"/>
    </row>
    <row r="354">
      <c r="A354">
        <f>IF(B354="","",B354*100+IFERROR(MATCH(D354,Listen!$B$2:$B$17,0),0))</f>
        <v/>
      </c>
      <c r="B354" s="23" t="n"/>
    </row>
    <row r="355">
      <c r="A355">
        <f>IF(B355="","",B355*100+IFERROR(MATCH(D355,Listen!$B$2:$B$17,0),0))</f>
        <v/>
      </c>
      <c r="B355" s="23" t="n"/>
    </row>
    <row r="356">
      <c r="A356">
        <f>IF(B356="","",B356*100+IFERROR(MATCH(D356,Listen!$B$2:$B$17,0),0))</f>
        <v/>
      </c>
      <c r="B356" s="23" t="n"/>
    </row>
    <row r="357">
      <c r="A357">
        <f>IF(B357="","",B357*100+IFERROR(MATCH(D357,Listen!$B$2:$B$17,0),0))</f>
        <v/>
      </c>
      <c r="B357" s="23" t="n"/>
    </row>
    <row r="358">
      <c r="A358">
        <f>IF(B358="","",B358*100+IFERROR(MATCH(D358,Listen!$B$2:$B$17,0),0))</f>
        <v/>
      </c>
      <c r="B358" s="23" t="n"/>
    </row>
    <row r="359">
      <c r="A359">
        <f>IF(B359="","",B359*100+IFERROR(MATCH(D359,Listen!$B$2:$B$17,0),0))</f>
        <v/>
      </c>
      <c r="B359" s="23" t="n"/>
    </row>
    <row r="360">
      <c r="A360">
        <f>IF(B360="","",B360*100+IFERROR(MATCH(D360,Listen!$B$2:$B$17,0),0))</f>
        <v/>
      </c>
      <c r="B360" s="23" t="n"/>
    </row>
    <row r="361">
      <c r="A361">
        <f>IF(B361="","",B361*100+IFERROR(MATCH(D361,Listen!$B$2:$B$17,0),0))</f>
        <v/>
      </c>
      <c r="B361" s="23" t="n"/>
    </row>
    <row r="362">
      <c r="A362">
        <f>IF(B362="","",B362*100+IFERROR(MATCH(D362,Listen!$B$2:$B$17,0),0))</f>
        <v/>
      </c>
      <c r="B362" s="23" t="n"/>
    </row>
    <row r="363">
      <c r="A363">
        <f>IF(B363="","",B363*100+IFERROR(MATCH(D363,Listen!$B$2:$B$17,0),0))</f>
        <v/>
      </c>
      <c r="B363" s="23" t="n"/>
    </row>
    <row r="364">
      <c r="A364">
        <f>IF(B364="","",B364*100+IFERROR(MATCH(D364,Listen!$B$2:$B$17,0),0))</f>
        <v/>
      </c>
      <c r="B364" s="23" t="n"/>
    </row>
    <row r="365">
      <c r="A365">
        <f>IF(B365="","",B365*100+IFERROR(MATCH(D365,Listen!$B$2:$B$17,0),0))</f>
        <v/>
      </c>
      <c r="B365" s="23" t="n"/>
    </row>
    <row r="366">
      <c r="A366">
        <f>IF(B366="","",B366*100+IFERROR(MATCH(D366,Listen!$B$2:$B$17,0),0))</f>
        <v/>
      </c>
      <c r="B366" s="23" t="n"/>
    </row>
    <row r="367">
      <c r="A367">
        <f>IF(B367="","",B367*100+IFERROR(MATCH(D367,Listen!$B$2:$B$17,0),0))</f>
        <v/>
      </c>
      <c r="B367" s="23" t="n"/>
    </row>
    <row r="368">
      <c r="A368">
        <f>IF(B368="","",B368*100+IFERROR(MATCH(D368,Listen!$B$2:$B$17,0),0))</f>
        <v/>
      </c>
      <c r="B368" s="23" t="n"/>
    </row>
    <row r="369">
      <c r="A369">
        <f>IF(B369="","",B369*100+IFERROR(MATCH(D369,Listen!$B$2:$B$17,0),0))</f>
        <v/>
      </c>
      <c r="B369" s="23" t="n"/>
    </row>
    <row r="370">
      <c r="A370">
        <f>IF(B370="","",B370*100+IFERROR(MATCH(D370,Listen!$B$2:$B$17,0),0))</f>
        <v/>
      </c>
      <c r="B370" s="23" t="n"/>
    </row>
    <row r="371">
      <c r="A371">
        <f>IF(B371="","",B371*100+IFERROR(MATCH(D371,Listen!$B$2:$B$17,0),0))</f>
        <v/>
      </c>
      <c r="B371" s="23" t="n"/>
    </row>
    <row r="372">
      <c r="A372">
        <f>IF(B372="","",B372*100+IFERROR(MATCH(D372,Listen!$B$2:$B$17,0),0))</f>
        <v/>
      </c>
      <c r="B372" s="23" t="n"/>
    </row>
    <row r="373">
      <c r="A373">
        <f>IF(B373="","",B373*100+IFERROR(MATCH(D373,Listen!$B$2:$B$17,0),0))</f>
        <v/>
      </c>
      <c r="B373" s="23" t="n"/>
    </row>
    <row r="374">
      <c r="A374">
        <f>IF(B374="","",B374*100+IFERROR(MATCH(D374,Listen!$B$2:$B$17,0),0))</f>
        <v/>
      </c>
      <c r="B374" s="23" t="n"/>
    </row>
    <row r="375">
      <c r="A375">
        <f>IF(B375="","",B375*100+IFERROR(MATCH(D375,Listen!$B$2:$B$17,0),0))</f>
        <v/>
      </c>
      <c r="B375" s="23" t="n"/>
    </row>
    <row r="376">
      <c r="A376">
        <f>IF(B376="","",B376*100+IFERROR(MATCH(D376,Listen!$B$2:$B$17,0),0))</f>
        <v/>
      </c>
      <c r="B376" s="23" t="n"/>
    </row>
    <row r="377">
      <c r="A377">
        <f>IF(B377="","",B377*100+IFERROR(MATCH(D377,Listen!$B$2:$B$17,0),0))</f>
        <v/>
      </c>
      <c r="B377" s="23" t="n"/>
    </row>
    <row r="378">
      <c r="A378">
        <f>IF(B378="","",B378*100+IFERROR(MATCH(D378,Listen!$B$2:$B$17,0),0))</f>
        <v/>
      </c>
      <c r="B378" s="23" t="n"/>
    </row>
    <row r="379">
      <c r="A379">
        <f>IF(B379="","",B379*100+IFERROR(MATCH(D379,Listen!$B$2:$B$17,0),0))</f>
        <v/>
      </c>
      <c r="B379" s="23" t="n"/>
    </row>
    <row r="380">
      <c r="A380">
        <f>IF(B380="","",B380*100+IFERROR(MATCH(D380,Listen!$B$2:$B$17,0),0))</f>
        <v/>
      </c>
      <c r="B380" s="23" t="n"/>
    </row>
    <row r="381">
      <c r="A381">
        <f>IF(B381="","",B381*100+IFERROR(MATCH(D381,Listen!$B$2:$B$17,0),0))</f>
        <v/>
      </c>
      <c r="B381" s="23" t="n"/>
    </row>
    <row r="382">
      <c r="A382">
        <f>IF(B382="","",B382*100+IFERROR(MATCH(D382,Listen!$B$2:$B$17,0),0))</f>
        <v/>
      </c>
      <c r="B382" s="23" t="n"/>
    </row>
    <row r="383">
      <c r="A383">
        <f>IF(B383="","",B383*100+IFERROR(MATCH(D383,Listen!$B$2:$B$17,0),0))</f>
        <v/>
      </c>
      <c r="B383" s="23" t="n"/>
    </row>
    <row r="384">
      <c r="A384">
        <f>IF(B384="","",B384*100+IFERROR(MATCH(D384,Listen!$B$2:$B$17,0),0))</f>
        <v/>
      </c>
      <c r="B384" s="23" t="n"/>
    </row>
    <row r="385">
      <c r="A385">
        <f>IF(B385="","",B385*100+IFERROR(MATCH(D385,Listen!$B$2:$B$17,0),0))</f>
        <v/>
      </c>
      <c r="B385" s="23" t="n"/>
    </row>
    <row r="386">
      <c r="A386">
        <f>IF(B386="","",B386*100+IFERROR(MATCH(D386,Listen!$B$2:$B$17,0),0))</f>
        <v/>
      </c>
      <c r="B386" s="23" t="n"/>
    </row>
    <row r="387">
      <c r="A387">
        <f>IF(B387="","",B387*100+IFERROR(MATCH(D387,Listen!$B$2:$B$17,0),0))</f>
        <v/>
      </c>
      <c r="B387" s="23" t="n"/>
    </row>
    <row r="388">
      <c r="A388">
        <f>IF(B388="","",B388*100+IFERROR(MATCH(D388,Listen!$B$2:$B$17,0),0))</f>
        <v/>
      </c>
      <c r="B388" s="23" t="n"/>
    </row>
    <row r="389">
      <c r="A389">
        <f>IF(B389="","",B389*100+IFERROR(MATCH(D389,Listen!$B$2:$B$17,0),0))</f>
        <v/>
      </c>
      <c r="B389" s="23" t="n"/>
    </row>
    <row r="390">
      <c r="A390">
        <f>IF(B390="","",B390*100+IFERROR(MATCH(D390,Listen!$B$2:$B$17,0),0))</f>
        <v/>
      </c>
      <c r="B390" s="23" t="n"/>
    </row>
    <row r="391">
      <c r="A391">
        <f>IF(B391="","",B391*100+IFERROR(MATCH(D391,Listen!$B$2:$B$17,0),0))</f>
        <v/>
      </c>
      <c r="B391" s="23" t="n"/>
    </row>
    <row r="392">
      <c r="A392">
        <f>IF(B392="","",B392*100+IFERROR(MATCH(D392,Listen!$B$2:$B$17,0),0))</f>
        <v/>
      </c>
      <c r="B392" s="23" t="n"/>
    </row>
    <row r="393">
      <c r="A393">
        <f>IF(B393="","",B393*100+IFERROR(MATCH(D393,Listen!$B$2:$B$17,0),0))</f>
        <v/>
      </c>
      <c r="B393" s="23" t="n"/>
    </row>
    <row r="394">
      <c r="A394">
        <f>IF(B394="","",B394*100+IFERROR(MATCH(D394,Listen!$B$2:$B$17,0),0))</f>
        <v/>
      </c>
      <c r="B394" s="23" t="n"/>
    </row>
    <row r="395">
      <c r="A395">
        <f>IF(B395="","",B395*100+IFERROR(MATCH(D395,Listen!$B$2:$B$17,0),0))</f>
        <v/>
      </c>
      <c r="B395" s="23" t="n"/>
    </row>
    <row r="396">
      <c r="A396">
        <f>IF(B396="","",B396*100+IFERROR(MATCH(D396,Listen!$B$2:$B$17,0),0))</f>
        <v/>
      </c>
      <c r="B396" s="23" t="n"/>
    </row>
    <row r="397">
      <c r="A397">
        <f>IF(B397="","",B397*100+IFERROR(MATCH(D397,Listen!$B$2:$B$17,0),0))</f>
        <v/>
      </c>
      <c r="B397" s="23" t="n"/>
    </row>
    <row r="398">
      <c r="A398">
        <f>IF(B398="","",B398*100+IFERROR(MATCH(D398,Listen!$B$2:$B$17,0),0))</f>
        <v/>
      </c>
      <c r="B398" s="23" t="n"/>
    </row>
    <row r="399">
      <c r="A399">
        <f>IF(B399="","",B399*100+IFERROR(MATCH(D399,Listen!$B$2:$B$17,0),0))</f>
        <v/>
      </c>
      <c r="B399" s="23" t="n"/>
    </row>
    <row r="400">
      <c r="A400">
        <f>IF(B400="","",B400*100+IFERROR(MATCH(D400,Listen!$B$2:$B$17,0),0))</f>
        <v/>
      </c>
      <c r="B400" s="23" t="n"/>
    </row>
  </sheetData>
  <dataValidations count="1">
    <dataValidation sqref="D2:D400" showDropDown="0" showInputMessage="0" showErrorMessage="0" allowBlank="0" type="list">
      <formula1>=Listen!$B$2:$B$17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9:AF18"/>
  <sheetViews>
    <sheetView workbookViewId="0">
      <selection activeCell="A1" sqref="A1"/>
    </sheetView>
  </sheetViews>
  <sheetFormatPr baseColWidth="8" defaultRowHeight="15"/>
  <sheetData>
    <row r="9">
      <c r="B9">
        <f>IF(Dienstplan!B9="",0,IFERROR(INDEX(Dienstplan!$G$23:$G$32,MATCH(Dienstplan!B9&amp;"",Dienstplan!$B$23:$B$32,0))+0,0))</f>
        <v/>
      </c>
      <c r="C9">
        <f>IF(Dienstplan!C9="",0,IFERROR(INDEX(Dienstplan!$G$23:$G$32,MATCH(Dienstplan!C9&amp;"",Dienstplan!$B$23:$B$32,0))+0,0))</f>
        <v/>
      </c>
      <c r="D9">
        <f>IF(Dienstplan!D9="",0,IFERROR(INDEX(Dienstplan!$G$23:$G$32,MATCH(Dienstplan!D9&amp;"",Dienstplan!$B$23:$B$32,0))+0,0))</f>
        <v/>
      </c>
      <c r="E9">
        <f>IF(Dienstplan!E9="",0,IFERROR(INDEX(Dienstplan!$G$23:$G$32,MATCH(Dienstplan!E9&amp;"",Dienstplan!$B$23:$B$32,0))+0,0))</f>
        <v/>
      </c>
      <c r="F9">
        <f>IF(Dienstplan!F9="",0,IFERROR(INDEX(Dienstplan!$G$23:$G$32,MATCH(Dienstplan!F9&amp;"",Dienstplan!$B$23:$B$32,0))+0,0))</f>
        <v/>
      </c>
      <c r="G9">
        <f>IF(Dienstplan!G9="",0,IFERROR(INDEX(Dienstplan!$G$23:$G$32,MATCH(Dienstplan!G9&amp;"",Dienstplan!$B$23:$B$32,0))+0,0))</f>
        <v/>
      </c>
      <c r="H9">
        <f>IF(Dienstplan!H9="",0,IFERROR(INDEX(Dienstplan!$G$23:$G$32,MATCH(Dienstplan!H9&amp;"",Dienstplan!$B$23:$B$32,0))+0,0))</f>
        <v/>
      </c>
      <c r="I9">
        <f>IF(Dienstplan!I9="",0,IFERROR(INDEX(Dienstplan!$G$23:$G$32,MATCH(Dienstplan!I9&amp;"",Dienstplan!$B$23:$B$32,0))+0,0))</f>
        <v/>
      </c>
      <c r="J9">
        <f>IF(Dienstplan!J9="",0,IFERROR(INDEX(Dienstplan!$G$23:$G$32,MATCH(Dienstplan!J9&amp;"",Dienstplan!$B$23:$B$32,0))+0,0))</f>
        <v/>
      </c>
      <c r="K9">
        <f>IF(Dienstplan!K9="",0,IFERROR(INDEX(Dienstplan!$G$23:$G$32,MATCH(Dienstplan!K9&amp;"",Dienstplan!$B$23:$B$32,0))+0,0))</f>
        <v/>
      </c>
      <c r="L9">
        <f>IF(Dienstplan!L9="",0,IFERROR(INDEX(Dienstplan!$G$23:$G$32,MATCH(Dienstplan!L9&amp;"",Dienstplan!$B$23:$B$32,0))+0,0))</f>
        <v/>
      </c>
      <c r="M9">
        <f>IF(Dienstplan!M9="",0,IFERROR(INDEX(Dienstplan!$G$23:$G$32,MATCH(Dienstplan!M9&amp;"",Dienstplan!$B$23:$B$32,0))+0,0))</f>
        <v/>
      </c>
      <c r="N9">
        <f>IF(Dienstplan!N9="",0,IFERROR(INDEX(Dienstplan!$G$23:$G$32,MATCH(Dienstplan!N9&amp;"",Dienstplan!$B$23:$B$32,0))+0,0))</f>
        <v/>
      </c>
      <c r="O9">
        <f>IF(Dienstplan!O9="",0,IFERROR(INDEX(Dienstplan!$G$23:$G$32,MATCH(Dienstplan!O9&amp;"",Dienstplan!$B$23:$B$32,0))+0,0))</f>
        <v/>
      </c>
      <c r="P9">
        <f>IF(Dienstplan!P9="",0,IFERROR(INDEX(Dienstplan!$G$23:$G$32,MATCH(Dienstplan!P9&amp;"",Dienstplan!$B$23:$B$32,0))+0,0))</f>
        <v/>
      </c>
      <c r="Q9">
        <f>IF(Dienstplan!Q9="",0,IFERROR(INDEX(Dienstplan!$G$23:$G$32,MATCH(Dienstplan!Q9&amp;"",Dienstplan!$B$23:$B$32,0))+0,0))</f>
        <v/>
      </c>
      <c r="R9">
        <f>IF(Dienstplan!R9="",0,IFERROR(INDEX(Dienstplan!$G$23:$G$32,MATCH(Dienstplan!R9&amp;"",Dienstplan!$B$23:$B$32,0))+0,0))</f>
        <v/>
      </c>
      <c r="S9">
        <f>IF(Dienstplan!S9="",0,IFERROR(INDEX(Dienstplan!$G$23:$G$32,MATCH(Dienstplan!S9&amp;"",Dienstplan!$B$23:$B$32,0))+0,0))</f>
        <v/>
      </c>
      <c r="T9">
        <f>IF(Dienstplan!T9="",0,IFERROR(INDEX(Dienstplan!$G$23:$G$32,MATCH(Dienstplan!T9&amp;"",Dienstplan!$B$23:$B$32,0))+0,0))</f>
        <v/>
      </c>
      <c r="U9">
        <f>IF(Dienstplan!U9="",0,IFERROR(INDEX(Dienstplan!$G$23:$G$32,MATCH(Dienstplan!U9&amp;"",Dienstplan!$B$23:$B$32,0))+0,0))</f>
        <v/>
      </c>
      <c r="V9">
        <f>IF(Dienstplan!V9="",0,IFERROR(INDEX(Dienstplan!$G$23:$G$32,MATCH(Dienstplan!V9&amp;"",Dienstplan!$B$23:$B$32,0))+0,0))</f>
        <v/>
      </c>
      <c r="W9">
        <f>IF(Dienstplan!W9="",0,IFERROR(INDEX(Dienstplan!$G$23:$G$32,MATCH(Dienstplan!W9&amp;"",Dienstplan!$B$23:$B$32,0))+0,0))</f>
        <v/>
      </c>
      <c r="X9">
        <f>IF(Dienstplan!X9="",0,IFERROR(INDEX(Dienstplan!$G$23:$G$32,MATCH(Dienstplan!X9&amp;"",Dienstplan!$B$23:$B$32,0))+0,0))</f>
        <v/>
      </c>
      <c r="Y9">
        <f>IF(Dienstplan!Y9="",0,IFERROR(INDEX(Dienstplan!$G$23:$G$32,MATCH(Dienstplan!Y9&amp;"",Dienstplan!$B$23:$B$32,0))+0,0))</f>
        <v/>
      </c>
      <c r="Z9">
        <f>IF(Dienstplan!Z9="",0,IFERROR(INDEX(Dienstplan!$G$23:$G$32,MATCH(Dienstplan!Z9&amp;"",Dienstplan!$B$23:$B$32,0))+0,0))</f>
        <v/>
      </c>
      <c r="AA9">
        <f>IF(Dienstplan!AA9="",0,IFERROR(INDEX(Dienstplan!$G$23:$G$32,MATCH(Dienstplan!AA9&amp;"",Dienstplan!$B$23:$B$32,0))+0,0))</f>
        <v/>
      </c>
      <c r="AB9">
        <f>IF(Dienstplan!AB9="",0,IFERROR(INDEX(Dienstplan!$G$23:$G$32,MATCH(Dienstplan!AB9&amp;"",Dienstplan!$B$23:$B$32,0))+0,0))</f>
        <v/>
      </c>
      <c r="AC9">
        <f>IF(Dienstplan!AC9="",0,IFERROR(INDEX(Dienstplan!$G$23:$G$32,MATCH(Dienstplan!AC9&amp;"",Dienstplan!$B$23:$B$32,0))+0,0))</f>
        <v/>
      </c>
      <c r="AD9">
        <f>IF(Dienstplan!AD9="",0,IFERROR(INDEX(Dienstplan!$G$23:$G$32,MATCH(Dienstplan!AD9&amp;"",Dienstplan!$B$23:$B$32,0))+0,0))</f>
        <v/>
      </c>
      <c r="AE9">
        <f>IF(Dienstplan!AE9="",0,IFERROR(INDEX(Dienstplan!$G$23:$G$32,MATCH(Dienstplan!AE9&amp;"",Dienstplan!$B$23:$B$32,0))+0,0))</f>
        <v/>
      </c>
      <c r="AF9">
        <f>IF(Dienstplan!AF9="",0,IFERROR(INDEX(Dienstplan!$G$23:$G$32,MATCH(Dienstplan!AF9&amp;"",Dienstplan!$B$23:$B$32,0))+0,0))</f>
        <v/>
      </c>
    </row>
    <row r="10">
      <c r="B10">
        <f>IF(Dienstplan!B10="",0,IFERROR(INDEX(Dienstplan!$G$23:$G$32,MATCH(Dienstplan!B10&amp;"",Dienstplan!$B$23:$B$32,0))+0,0))</f>
        <v/>
      </c>
      <c r="C10">
        <f>IF(Dienstplan!C10="",0,IFERROR(INDEX(Dienstplan!$G$23:$G$32,MATCH(Dienstplan!C10&amp;"",Dienstplan!$B$23:$B$32,0))+0,0))</f>
        <v/>
      </c>
      <c r="D10">
        <f>IF(Dienstplan!D10="",0,IFERROR(INDEX(Dienstplan!$G$23:$G$32,MATCH(Dienstplan!D10&amp;"",Dienstplan!$B$23:$B$32,0))+0,0))</f>
        <v/>
      </c>
      <c r="E10">
        <f>IF(Dienstplan!E10="",0,IFERROR(INDEX(Dienstplan!$G$23:$G$32,MATCH(Dienstplan!E10&amp;"",Dienstplan!$B$23:$B$32,0))+0,0))</f>
        <v/>
      </c>
      <c r="F10">
        <f>IF(Dienstplan!F10="",0,IFERROR(INDEX(Dienstplan!$G$23:$G$32,MATCH(Dienstplan!F10&amp;"",Dienstplan!$B$23:$B$32,0))+0,0))</f>
        <v/>
      </c>
      <c r="G10">
        <f>IF(Dienstplan!G10="",0,IFERROR(INDEX(Dienstplan!$G$23:$G$32,MATCH(Dienstplan!G10&amp;"",Dienstplan!$B$23:$B$32,0))+0,0))</f>
        <v/>
      </c>
      <c r="H10">
        <f>IF(Dienstplan!H10="",0,IFERROR(INDEX(Dienstplan!$G$23:$G$32,MATCH(Dienstplan!H10&amp;"",Dienstplan!$B$23:$B$32,0))+0,0))</f>
        <v/>
      </c>
      <c r="I10">
        <f>IF(Dienstplan!I10="",0,IFERROR(INDEX(Dienstplan!$G$23:$G$32,MATCH(Dienstplan!I10&amp;"",Dienstplan!$B$23:$B$32,0))+0,0))</f>
        <v/>
      </c>
      <c r="J10">
        <f>IF(Dienstplan!J10="",0,IFERROR(INDEX(Dienstplan!$G$23:$G$32,MATCH(Dienstplan!J10&amp;"",Dienstplan!$B$23:$B$32,0))+0,0))</f>
        <v/>
      </c>
      <c r="K10">
        <f>IF(Dienstplan!K10="",0,IFERROR(INDEX(Dienstplan!$G$23:$G$32,MATCH(Dienstplan!K10&amp;"",Dienstplan!$B$23:$B$32,0))+0,0))</f>
        <v/>
      </c>
      <c r="L10">
        <f>IF(Dienstplan!L10="",0,IFERROR(INDEX(Dienstplan!$G$23:$G$32,MATCH(Dienstplan!L10&amp;"",Dienstplan!$B$23:$B$32,0))+0,0))</f>
        <v/>
      </c>
      <c r="M10">
        <f>IF(Dienstplan!M10="",0,IFERROR(INDEX(Dienstplan!$G$23:$G$32,MATCH(Dienstplan!M10&amp;"",Dienstplan!$B$23:$B$32,0))+0,0))</f>
        <v/>
      </c>
      <c r="N10">
        <f>IF(Dienstplan!N10="",0,IFERROR(INDEX(Dienstplan!$G$23:$G$32,MATCH(Dienstplan!N10&amp;"",Dienstplan!$B$23:$B$32,0))+0,0))</f>
        <v/>
      </c>
      <c r="O10">
        <f>IF(Dienstplan!O10="",0,IFERROR(INDEX(Dienstplan!$G$23:$G$32,MATCH(Dienstplan!O10&amp;"",Dienstplan!$B$23:$B$32,0))+0,0))</f>
        <v/>
      </c>
      <c r="P10">
        <f>IF(Dienstplan!P10="",0,IFERROR(INDEX(Dienstplan!$G$23:$G$32,MATCH(Dienstplan!P10&amp;"",Dienstplan!$B$23:$B$32,0))+0,0))</f>
        <v/>
      </c>
      <c r="Q10">
        <f>IF(Dienstplan!Q10="",0,IFERROR(INDEX(Dienstplan!$G$23:$G$32,MATCH(Dienstplan!Q10&amp;"",Dienstplan!$B$23:$B$32,0))+0,0))</f>
        <v/>
      </c>
      <c r="R10">
        <f>IF(Dienstplan!R10="",0,IFERROR(INDEX(Dienstplan!$G$23:$G$32,MATCH(Dienstplan!R10&amp;"",Dienstplan!$B$23:$B$32,0))+0,0))</f>
        <v/>
      </c>
      <c r="S10">
        <f>IF(Dienstplan!S10="",0,IFERROR(INDEX(Dienstplan!$G$23:$G$32,MATCH(Dienstplan!S10&amp;"",Dienstplan!$B$23:$B$32,0))+0,0))</f>
        <v/>
      </c>
      <c r="T10">
        <f>IF(Dienstplan!T10="",0,IFERROR(INDEX(Dienstplan!$G$23:$G$32,MATCH(Dienstplan!T10&amp;"",Dienstplan!$B$23:$B$32,0))+0,0))</f>
        <v/>
      </c>
      <c r="U10">
        <f>IF(Dienstplan!U10="",0,IFERROR(INDEX(Dienstplan!$G$23:$G$32,MATCH(Dienstplan!U10&amp;"",Dienstplan!$B$23:$B$32,0))+0,0))</f>
        <v/>
      </c>
      <c r="V10">
        <f>IF(Dienstplan!V10="",0,IFERROR(INDEX(Dienstplan!$G$23:$G$32,MATCH(Dienstplan!V10&amp;"",Dienstplan!$B$23:$B$32,0))+0,0))</f>
        <v/>
      </c>
      <c r="W10">
        <f>IF(Dienstplan!W10="",0,IFERROR(INDEX(Dienstplan!$G$23:$G$32,MATCH(Dienstplan!W10&amp;"",Dienstplan!$B$23:$B$32,0))+0,0))</f>
        <v/>
      </c>
      <c r="X10">
        <f>IF(Dienstplan!X10="",0,IFERROR(INDEX(Dienstplan!$G$23:$G$32,MATCH(Dienstplan!X10&amp;"",Dienstplan!$B$23:$B$32,0))+0,0))</f>
        <v/>
      </c>
      <c r="Y10">
        <f>IF(Dienstplan!Y10="",0,IFERROR(INDEX(Dienstplan!$G$23:$G$32,MATCH(Dienstplan!Y10&amp;"",Dienstplan!$B$23:$B$32,0))+0,0))</f>
        <v/>
      </c>
      <c r="Z10">
        <f>IF(Dienstplan!Z10="",0,IFERROR(INDEX(Dienstplan!$G$23:$G$32,MATCH(Dienstplan!Z10&amp;"",Dienstplan!$B$23:$B$32,0))+0,0))</f>
        <v/>
      </c>
      <c r="AA10">
        <f>IF(Dienstplan!AA10="",0,IFERROR(INDEX(Dienstplan!$G$23:$G$32,MATCH(Dienstplan!AA10&amp;"",Dienstplan!$B$23:$B$32,0))+0,0))</f>
        <v/>
      </c>
      <c r="AB10">
        <f>IF(Dienstplan!AB10="",0,IFERROR(INDEX(Dienstplan!$G$23:$G$32,MATCH(Dienstplan!AB10&amp;"",Dienstplan!$B$23:$B$32,0))+0,0))</f>
        <v/>
      </c>
      <c r="AC10">
        <f>IF(Dienstplan!AC10="",0,IFERROR(INDEX(Dienstplan!$G$23:$G$32,MATCH(Dienstplan!AC10&amp;"",Dienstplan!$B$23:$B$32,0))+0,0))</f>
        <v/>
      </c>
      <c r="AD10">
        <f>IF(Dienstplan!AD10="",0,IFERROR(INDEX(Dienstplan!$G$23:$G$32,MATCH(Dienstplan!AD10&amp;"",Dienstplan!$B$23:$B$32,0))+0,0))</f>
        <v/>
      </c>
      <c r="AE10">
        <f>IF(Dienstplan!AE10="",0,IFERROR(INDEX(Dienstplan!$G$23:$G$32,MATCH(Dienstplan!AE10&amp;"",Dienstplan!$B$23:$B$32,0))+0,0))</f>
        <v/>
      </c>
      <c r="AF10">
        <f>IF(Dienstplan!AF10="",0,IFERROR(INDEX(Dienstplan!$G$23:$G$32,MATCH(Dienstplan!AF10&amp;"",Dienstplan!$B$23:$B$32,0))+0,0))</f>
        <v/>
      </c>
    </row>
    <row r="11">
      <c r="B11">
        <f>IF(Dienstplan!B11="",0,IFERROR(INDEX(Dienstplan!$G$23:$G$32,MATCH(Dienstplan!B11&amp;"",Dienstplan!$B$23:$B$32,0))+0,0))</f>
        <v/>
      </c>
      <c r="C11">
        <f>IF(Dienstplan!C11="",0,IFERROR(INDEX(Dienstplan!$G$23:$G$32,MATCH(Dienstplan!C11&amp;"",Dienstplan!$B$23:$B$32,0))+0,0))</f>
        <v/>
      </c>
      <c r="D11">
        <f>IF(Dienstplan!D11="",0,IFERROR(INDEX(Dienstplan!$G$23:$G$32,MATCH(Dienstplan!D11&amp;"",Dienstplan!$B$23:$B$32,0))+0,0))</f>
        <v/>
      </c>
      <c r="E11">
        <f>IF(Dienstplan!E11="",0,IFERROR(INDEX(Dienstplan!$G$23:$G$32,MATCH(Dienstplan!E11&amp;"",Dienstplan!$B$23:$B$32,0))+0,0))</f>
        <v/>
      </c>
      <c r="F11">
        <f>IF(Dienstplan!F11="",0,IFERROR(INDEX(Dienstplan!$G$23:$G$32,MATCH(Dienstplan!F11&amp;"",Dienstplan!$B$23:$B$32,0))+0,0))</f>
        <v/>
      </c>
      <c r="G11">
        <f>IF(Dienstplan!G11="",0,IFERROR(INDEX(Dienstplan!$G$23:$G$32,MATCH(Dienstplan!G11&amp;"",Dienstplan!$B$23:$B$32,0))+0,0))</f>
        <v/>
      </c>
      <c r="H11">
        <f>IF(Dienstplan!H11="",0,IFERROR(INDEX(Dienstplan!$G$23:$G$32,MATCH(Dienstplan!H11&amp;"",Dienstplan!$B$23:$B$32,0))+0,0))</f>
        <v/>
      </c>
      <c r="I11">
        <f>IF(Dienstplan!I11="",0,IFERROR(INDEX(Dienstplan!$G$23:$G$32,MATCH(Dienstplan!I11&amp;"",Dienstplan!$B$23:$B$32,0))+0,0))</f>
        <v/>
      </c>
      <c r="J11">
        <f>IF(Dienstplan!J11="",0,IFERROR(INDEX(Dienstplan!$G$23:$G$32,MATCH(Dienstplan!J11&amp;"",Dienstplan!$B$23:$B$32,0))+0,0))</f>
        <v/>
      </c>
      <c r="K11">
        <f>IF(Dienstplan!K11="",0,IFERROR(INDEX(Dienstplan!$G$23:$G$32,MATCH(Dienstplan!K11&amp;"",Dienstplan!$B$23:$B$32,0))+0,0))</f>
        <v/>
      </c>
      <c r="L11">
        <f>IF(Dienstplan!L11="",0,IFERROR(INDEX(Dienstplan!$G$23:$G$32,MATCH(Dienstplan!L11&amp;"",Dienstplan!$B$23:$B$32,0))+0,0))</f>
        <v/>
      </c>
      <c r="M11">
        <f>IF(Dienstplan!M11="",0,IFERROR(INDEX(Dienstplan!$G$23:$G$32,MATCH(Dienstplan!M11&amp;"",Dienstplan!$B$23:$B$32,0))+0,0))</f>
        <v/>
      </c>
      <c r="N11">
        <f>IF(Dienstplan!N11="",0,IFERROR(INDEX(Dienstplan!$G$23:$G$32,MATCH(Dienstplan!N11&amp;"",Dienstplan!$B$23:$B$32,0))+0,0))</f>
        <v/>
      </c>
      <c r="O11">
        <f>IF(Dienstplan!O11="",0,IFERROR(INDEX(Dienstplan!$G$23:$G$32,MATCH(Dienstplan!O11&amp;"",Dienstplan!$B$23:$B$32,0))+0,0))</f>
        <v/>
      </c>
      <c r="P11">
        <f>IF(Dienstplan!P11="",0,IFERROR(INDEX(Dienstplan!$G$23:$G$32,MATCH(Dienstplan!P11&amp;"",Dienstplan!$B$23:$B$32,0))+0,0))</f>
        <v/>
      </c>
      <c r="Q11">
        <f>IF(Dienstplan!Q11="",0,IFERROR(INDEX(Dienstplan!$G$23:$G$32,MATCH(Dienstplan!Q11&amp;"",Dienstplan!$B$23:$B$32,0))+0,0))</f>
        <v/>
      </c>
      <c r="R11">
        <f>IF(Dienstplan!R11="",0,IFERROR(INDEX(Dienstplan!$G$23:$G$32,MATCH(Dienstplan!R11&amp;"",Dienstplan!$B$23:$B$32,0))+0,0))</f>
        <v/>
      </c>
      <c r="S11">
        <f>IF(Dienstplan!S11="",0,IFERROR(INDEX(Dienstplan!$G$23:$G$32,MATCH(Dienstplan!S11&amp;"",Dienstplan!$B$23:$B$32,0))+0,0))</f>
        <v/>
      </c>
      <c r="T11">
        <f>IF(Dienstplan!T11="",0,IFERROR(INDEX(Dienstplan!$G$23:$G$32,MATCH(Dienstplan!T11&amp;"",Dienstplan!$B$23:$B$32,0))+0,0))</f>
        <v/>
      </c>
      <c r="U11">
        <f>IF(Dienstplan!U11="",0,IFERROR(INDEX(Dienstplan!$G$23:$G$32,MATCH(Dienstplan!U11&amp;"",Dienstplan!$B$23:$B$32,0))+0,0))</f>
        <v/>
      </c>
      <c r="V11">
        <f>IF(Dienstplan!V11="",0,IFERROR(INDEX(Dienstplan!$G$23:$G$32,MATCH(Dienstplan!V11&amp;"",Dienstplan!$B$23:$B$32,0))+0,0))</f>
        <v/>
      </c>
      <c r="W11">
        <f>IF(Dienstplan!W11="",0,IFERROR(INDEX(Dienstplan!$G$23:$G$32,MATCH(Dienstplan!W11&amp;"",Dienstplan!$B$23:$B$32,0))+0,0))</f>
        <v/>
      </c>
      <c r="X11">
        <f>IF(Dienstplan!X11="",0,IFERROR(INDEX(Dienstplan!$G$23:$G$32,MATCH(Dienstplan!X11&amp;"",Dienstplan!$B$23:$B$32,0))+0,0))</f>
        <v/>
      </c>
      <c r="Y11">
        <f>IF(Dienstplan!Y11="",0,IFERROR(INDEX(Dienstplan!$G$23:$G$32,MATCH(Dienstplan!Y11&amp;"",Dienstplan!$B$23:$B$32,0))+0,0))</f>
        <v/>
      </c>
      <c r="Z11">
        <f>IF(Dienstplan!Z11="",0,IFERROR(INDEX(Dienstplan!$G$23:$G$32,MATCH(Dienstplan!Z11&amp;"",Dienstplan!$B$23:$B$32,0))+0,0))</f>
        <v/>
      </c>
      <c r="AA11">
        <f>IF(Dienstplan!AA11="",0,IFERROR(INDEX(Dienstplan!$G$23:$G$32,MATCH(Dienstplan!AA11&amp;"",Dienstplan!$B$23:$B$32,0))+0,0))</f>
        <v/>
      </c>
      <c r="AB11">
        <f>IF(Dienstplan!AB11="",0,IFERROR(INDEX(Dienstplan!$G$23:$G$32,MATCH(Dienstplan!AB11&amp;"",Dienstplan!$B$23:$B$32,0))+0,0))</f>
        <v/>
      </c>
      <c r="AC11">
        <f>IF(Dienstplan!AC11="",0,IFERROR(INDEX(Dienstplan!$G$23:$G$32,MATCH(Dienstplan!AC11&amp;"",Dienstplan!$B$23:$B$32,0))+0,0))</f>
        <v/>
      </c>
      <c r="AD11">
        <f>IF(Dienstplan!AD11="",0,IFERROR(INDEX(Dienstplan!$G$23:$G$32,MATCH(Dienstplan!AD11&amp;"",Dienstplan!$B$23:$B$32,0))+0,0))</f>
        <v/>
      </c>
      <c r="AE11">
        <f>IF(Dienstplan!AE11="",0,IFERROR(INDEX(Dienstplan!$G$23:$G$32,MATCH(Dienstplan!AE11&amp;"",Dienstplan!$B$23:$B$32,0))+0,0))</f>
        <v/>
      </c>
      <c r="AF11">
        <f>IF(Dienstplan!AF11="",0,IFERROR(INDEX(Dienstplan!$G$23:$G$32,MATCH(Dienstplan!AF11&amp;"",Dienstplan!$B$23:$B$32,0))+0,0))</f>
        <v/>
      </c>
    </row>
    <row r="12">
      <c r="B12">
        <f>IF(Dienstplan!B12="",0,IFERROR(INDEX(Dienstplan!$G$23:$G$32,MATCH(Dienstplan!B12&amp;"",Dienstplan!$B$23:$B$32,0))+0,0))</f>
        <v/>
      </c>
      <c r="C12">
        <f>IF(Dienstplan!C12="",0,IFERROR(INDEX(Dienstplan!$G$23:$G$32,MATCH(Dienstplan!C12&amp;"",Dienstplan!$B$23:$B$32,0))+0,0))</f>
        <v/>
      </c>
      <c r="D12">
        <f>IF(Dienstplan!D12="",0,IFERROR(INDEX(Dienstplan!$G$23:$G$32,MATCH(Dienstplan!D12&amp;"",Dienstplan!$B$23:$B$32,0))+0,0))</f>
        <v/>
      </c>
      <c r="E12">
        <f>IF(Dienstplan!E12="",0,IFERROR(INDEX(Dienstplan!$G$23:$G$32,MATCH(Dienstplan!E12&amp;"",Dienstplan!$B$23:$B$32,0))+0,0))</f>
        <v/>
      </c>
      <c r="F12">
        <f>IF(Dienstplan!F12="",0,IFERROR(INDEX(Dienstplan!$G$23:$G$32,MATCH(Dienstplan!F12&amp;"",Dienstplan!$B$23:$B$32,0))+0,0))</f>
        <v/>
      </c>
      <c r="G12">
        <f>IF(Dienstplan!G12="",0,IFERROR(INDEX(Dienstplan!$G$23:$G$32,MATCH(Dienstplan!G12&amp;"",Dienstplan!$B$23:$B$32,0))+0,0))</f>
        <v/>
      </c>
      <c r="H12">
        <f>IF(Dienstplan!H12="",0,IFERROR(INDEX(Dienstplan!$G$23:$G$32,MATCH(Dienstplan!H12&amp;"",Dienstplan!$B$23:$B$32,0))+0,0))</f>
        <v/>
      </c>
      <c r="I12">
        <f>IF(Dienstplan!I12="",0,IFERROR(INDEX(Dienstplan!$G$23:$G$32,MATCH(Dienstplan!I12&amp;"",Dienstplan!$B$23:$B$32,0))+0,0))</f>
        <v/>
      </c>
      <c r="J12">
        <f>IF(Dienstplan!J12="",0,IFERROR(INDEX(Dienstplan!$G$23:$G$32,MATCH(Dienstplan!J12&amp;"",Dienstplan!$B$23:$B$32,0))+0,0))</f>
        <v/>
      </c>
      <c r="K12">
        <f>IF(Dienstplan!K12="",0,IFERROR(INDEX(Dienstplan!$G$23:$G$32,MATCH(Dienstplan!K12&amp;"",Dienstplan!$B$23:$B$32,0))+0,0))</f>
        <v/>
      </c>
      <c r="L12">
        <f>IF(Dienstplan!L12="",0,IFERROR(INDEX(Dienstplan!$G$23:$G$32,MATCH(Dienstplan!L12&amp;"",Dienstplan!$B$23:$B$32,0))+0,0))</f>
        <v/>
      </c>
      <c r="M12">
        <f>IF(Dienstplan!M12="",0,IFERROR(INDEX(Dienstplan!$G$23:$G$32,MATCH(Dienstplan!M12&amp;"",Dienstplan!$B$23:$B$32,0))+0,0))</f>
        <v/>
      </c>
      <c r="N12">
        <f>IF(Dienstplan!N12="",0,IFERROR(INDEX(Dienstplan!$G$23:$G$32,MATCH(Dienstplan!N12&amp;"",Dienstplan!$B$23:$B$32,0))+0,0))</f>
        <v/>
      </c>
      <c r="O12">
        <f>IF(Dienstplan!O12="",0,IFERROR(INDEX(Dienstplan!$G$23:$G$32,MATCH(Dienstplan!O12&amp;"",Dienstplan!$B$23:$B$32,0))+0,0))</f>
        <v/>
      </c>
      <c r="P12">
        <f>IF(Dienstplan!P12="",0,IFERROR(INDEX(Dienstplan!$G$23:$G$32,MATCH(Dienstplan!P12&amp;"",Dienstplan!$B$23:$B$32,0))+0,0))</f>
        <v/>
      </c>
      <c r="Q12">
        <f>IF(Dienstplan!Q12="",0,IFERROR(INDEX(Dienstplan!$G$23:$G$32,MATCH(Dienstplan!Q12&amp;"",Dienstplan!$B$23:$B$32,0))+0,0))</f>
        <v/>
      </c>
      <c r="R12">
        <f>IF(Dienstplan!R12="",0,IFERROR(INDEX(Dienstplan!$G$23:$G$32,MATCH(Dienstplan!R12&amp;"",Dienstplan!$B$23:$B$32,0))+0,0))</f>
        <v/>
      </c>
      <c r="S12">
        <f>IF(Dienstplan!S12="",0,IFERROR(INDEX(Dienstplan!$G$23:$G$32,MATCH(Dienstplan!S12&amp;"",Dienstplan!$B$23:$B$32,0))+0,0))</f>
        <v/>
      </c>
      <c r="T12">
        <f>IF(Dienstplan!T12="",0,IFERROR(INDEX(Dienstplan!$G$23:$G$32,MATCH(Dienstplan!T12&amp;"",Dienstplan!$B$23:$B$32,0))+0,0))</f>
        <v/>
      </c>
      <c r="U12">
        <f>IF(Dienstplan!U12="",0,IFERROR(INDEX(Dienstplan!$G$23:$G$32,MATCH(Dienstplan!U12&amp;"",Dienstplan!$B$23:$B$32,0))+0,0))</f>
        <v/>
      </c>
      <c r="V12">
        <f>IF(Dienstplan!V12="",0,IFERROR(INDEX(Dienstplan!$G$23:$G$32,MATCH(Dienstplan!V12&amp;"",Dienstplan!$B$23:$B$32,0))+0,0))</f>
        <v/>
      </c>
      <c r="W12">
        <f>IF(Dienstplan!W12="",0,IFERROR(INDEX(Dienstplan!$G$23:$G$32,MATCH(Dienstplan!W12&amp;"",Dienstplan!$B$23:$B$32,0))+0,0))</f>
        <v/>
      </c>
      <c r="X12">
        <f>IF(Dienstplan!X12="",0,IFERROR(INDEX(Dienstplan!$G$23:$G$32,MATCH(Dienstplan!X12&amp;"",Dienstplan!$B$23:$B$32,0))+0,0))</f>
        <v/>
      </c>
      <c r="Y12">
        <f>IF(Dienstplan!Y12="",0,IFERROR(INDEX(Dienstplan!$G$23:$G$32,MATCH(Dienstplan!Y12&amp;"",Dienstplan!$B$23:$B$32,0))+0,0))</f>
        <v/>
      </c>
      <c r="Z12">
        <f>IF(Dienstplan!Z12="",0,IFERROR(INDEX(Dienstplan!$G$23:$G$32,MATCH(Dienstplan!Z12&amp;"",Dienstplan!$B$23:$B$32,0))+0,0))</f>
        <v/>
      </c>
      <c r="AA12">
        <f>IF(Dienstplan!AA12="",0,IFERROR(INDEX(Dienstplan!$G$23:$G$32,MATCH(Dienstplan!AA12&amp;"",Dienstplan!$B$23:$B$32,0))+0,0))</f>
        <v/>
      </c>
      <c r="AB12">
        <f>IF(Dienstplan!AB12="",0,IFERROR(INDEX(Dienstplan!$G$23:$G$32,MATCH(Dienstplan!AB12&amp;"",Dienstplan!$B$23:$B$32,0))+0,0))</f>
        <v/>
      </c>
      <c r="AC12">
        <f>IF(Dienstplan!AC12="",0,IFERROR(INDEX(Dienstplan!$G$23:$G$32,MATCH(Dienstplan!AC12&amp;"",Dienstplan!$B$23:$B$32,0))+0,0))</f>
        <v/>
      </c>
      <c r="AD12">
        <f>IF(Dienstplan!AD12="",0,IFERROR(INDEX(Dienstplan!$G$23:$G$32,MATCH(Dienstplan!AD12&amp;"",Dienstplan!$B$23:$B$32,0))+0,0))</f>
        <v/>
      </c>
      <c r="AE12">
        <f>IF(Dienstplan!AE12="",0,IFERROR(INDEX(Dienstplan!$G$23:$G$32,MATCH(Dienstplan!AE12&amp;"",Dienstplan!$B$23:$B$32,0))+0,0))</f>
        <v/>
      </c>
      <c r="AF12">
        <f>IF(Dienstplan!AF12="",0,IFERROR(INDEX(Dienstplan!$G$23:$G$32,MATCH(Dienstplan!AF12&amp;"",Dienstplan!$B$23:$B$32,0))+0,0))</f>
        <v/>
      </c>
    </row>
    <row r="13">
      <c r="B13">
        <f>IF(Dienstplan!B13="",0,IFERROR(INDEX(Dienstplan!$G$23:$G$32,MATCH(Dienstplan!B13&amp;"",Dienstplan!$B$23:$B$32,0))+0,0))</f>
        <v/>
      </c>
      <c r="C13">
        <f>IF(Dienstplan!C13="",0,IFERROR(INDEX(Dienstplan!$G$23:$G$32,MATCH(Dienstplan!C13&amp;"",Dienstplan!$B$23:$B$32,0))+0,0))</f>
        <v/>
      </c>
      <c r="D13">
        <f>IF(Dienstplan!D13="",0,IFERROR(INDEX(Dienstplan!$G$23:$G$32,MATCH(Dienstplan!D13&amp;"",Dienstplan!$B$23:$B$32,0))+0,0))</f>
        <v/>
      </c>
      <c r="E13">
        <f>IF(Dienstplan!E13="",0,IFERROR(INDEX(Dienstplan!$G$23:$G$32,MATCH(Dienstplan!E13&amp;"",Dienstplan!$B$23:$B$32,0))+0,0))</f>
        <v/>
      </c>
      <c r="F13">
        <f>IF(Dienstplan!F13="",0,IFERROR(INDEX(Dienstplan!$G$23:$G$32,MATCH(Dienstplan!F13&amp;"",Dienstplan!$B$23:$B$32,0))+0,0))</f>
        <v/>
      </c>
      <c r="G13">
        <f>IF(Dienstplan!G13="",0,IFERROR(INDEX(Dienstplan!$G$23:$G$32,MATCH(Dienstplan!G13&amp;"",Dienstplan!$B$23:$B$32,0))+0,0))</f>
        <v/>
      </c>
      <c r="H13">
        <f>IF(Dienstplan!H13="",0,IFERROR(INDEX(Dienstplan!$G$23:$G$32,MATCH(Dienstplan!H13&amp;"",Dienstplan!$B$23:$B$32,0))+0,0))</f>
        <v/>
      </c>
      <c r="I13">
        <f>IF(Dienstplan!I13="",0,IFERROR(INDEX(Dienstplan!$G$23:$G$32,MATCH(Dienstplan!I13&amp;"",Dienstplan!$B$23:$B$32,0))+0,0))</f>
        <v/>
      </c>
      <c r="J13">
        <f>IF(Dienstplan!J13="",0,IFERROR(INDEX(Dienstplan!$G$23:$G$32,MATCH(Dienstplan!J13&amp;"",Dienstplan!$B$23:$B$32,0))+0,0))</f>
        <v/>
      </c>
      <c r="K13">
        <f>IF(Dienstplan!K13="",0,IFERROR(INDEX(Dienstplan!$G$23:$G$32,MATCH(Dienstplan!K13&amp;"",Dienstplan!$B$23:$B$32,0))+0,0))</f>
        <v/>
      </c>
      <c r="L13">
        <f>IF(Dienstplan!L13="",0,IFERROR(INDEX(Dienstplan!$G$23:$G$32,MATCH(Dienstplan!L13&amp;"",Dienstplan!$B$23:$B$32,0))+0,0))</f>
        <v/>
      </c>
      <c r="M13">
        <f>IF(Dienstplan!M13="",0,IFERROR(INDEX(Dienstplan!$G$23:$G$32,MATCH(Dienstplan!M13&amp;"",Dienstplan!$B$23:$B$32,0))+0,0))</f>
        <v/>
      </c>
      <c r="N13">
        <f>IF(Dienstplan!N13="",0,IFERROR(INDEX(Dienstplan!$G$23:$G$32,MATCH(Dienstplan!N13&amp;"",Dienstplan!$B$23:$B$32,0))+0,0))</f>
        <v/>
      </c>
      <c r="O13">
        <f>IF(Dienstplan!O13="",0,IFERROR(INDEX(Dienstplan!$G$23:$G$32,MATCH(Dienstplan!O13&amp;"",Dienstplan!$B$23:$B$32,0))+0,0))</f>
        <v/>
      </c>
      <c r="P13">
        <f>IF(Dienstplan!P13="",0,IFERROR(INDEX(Dienstplan!$G$23:$G$32,MATCH(Dienstplan!P13&amp;"",Dienstplan!$B$23:$B$32,0))+0,0))</f>
        <v/>
      </c>
      <c r="Q13">
        <f>IF(Dienstplan!Q13="",0,IFERROR(INDEX(Dienstplan!$G$23:$G$32,MATCH(Dienstplan!Q13&amp;"",Dienstplan!$B$23:$B$32,0))+0,0))</f>
        <v/>
      </c>
      <c r="R13">
        <f>IF(Dienstplan!R13="",0,IFERROR(INDEX(Dienstplan!$G$23:$G$32,MATCH(Dienstplan!R13&amp;"",Dienstplan!$B$23:$B$32,0))+0,0))</f>
        <v/>
      </c>
      <c r="S13">
        <f>IF(Dienstplan!S13="",0,IFERROR(INDEX(Dienstplan!$G$23:$G$32,MATCH(Dienstplan!S13&amp;"",Dienstplan!$B$23:$B$32,0))+0,0))</f>
        <v/>
      </c>
      <c r="T13">
        <f>IF(Dienstplan!T13="",0,IFERROR(INDEX(Dienstplan!$G$23:$G$32,MATCH(Dienstplan!T13&amp;"",Dienstplan!$B$23:$B$32,0))+0,0))</f>
        <v/>
      </c>
      <c r="U13">
        <f>IF(Dienstplan!U13="",0,IFERROR(INDEX(Dienstplan!$G$23:$G$32,MATCH(Dienstplan!U13&amp;"",Dienstplan!$B$23:$B$32,0))+0,0))</f>
        <v/>
      </c>
      <c r="V13">
        <f>IF(Dienstplan!V13="",0,IFERROR(INDEX(Dienstplan!$G$23:$G$32,MATCH(Dienstplan!V13&amp;"",Dienstplan!$B$23:$B$32,0))+0,0))</f>
        <v/>
      </c>
      <c r="W13">
        <f>IF(Dienstplan!W13="",0,IFERROR(INDEX(Dienstplan!$G$23:$G$32,MATCH(Dienstplan!W13&amp;"",Dienstplan!$B$23:$B$32,0))+0,0))</f>
        <v/>
      </c>
      <c r="X13">
        <f>IF(Dienstplan!X13="",0,IFERROR(INDEX(Dienstplan!$G$23:$G$32,MATCH(Dienstplan!X13&amp;"",Dienstplan!$B$23:$B$32,0))+0,0))</f>
        <v/>
      </c>
      <c r="Y13">
        <f>IF(Dienstplan!Y13="",0,IFERROR(INDEX(Dienstplan!$G$23:$G$32,MATCH(Dienstplan!Y13&amp;"",Dienstplan!$B$23:$B$32,0))+0,0))</f>
        <v/>
      </c>
      <c r="Z13">
        <f>IF(Dienstplan!Z13="",0,IFERROR(INDEX(Dienstplan!$G$23:$G$32,MATCH(Dienstplan!Z13&amp;"",Dienstplan!$B$23:$B$32,0))+0,0))</f>
        <v/>
      </c>
      <c r="AA13">
        <f>IF(Dienstplan!AA13="",0,IFERROR(INDEX(Dienstplan!$G$23:$G$32,MATCH(Dienstplan!AA13&amp;"",Dienstplan!$B$23:$B$32,0))+0,0))</f>
        <v/>
      </c>
      <c r="AB13">
        <f>IF(Dienstplan!AB13="",0,IFERROR(INDEX(Dienstplan!$G$23:$G$32,MATCH(Dienstplan!AB13&amp;"",Dienstplan!$B$23:$B$32,0))+0,0))</f>
        <v/>
      </c>
      <c r="AC13">
        <f>IF(Dienstplan!AC13="",0,IFERROR(INDEX(Dienstplan!$G$23:$G$32,MATCH(Dienstplan!AC13&amp;"",Dienstplan!$B$23:$B$32,0))+0,0))</f>
        <v/>
      </c>
      <c r="AD13">
        <f>IF(Dienstplan!AD13="",0,IFERROR(INDEX(Dienstplan!$G$23:$G$32,MATCH(Dienstplan!AD13&amp;"",Dienstplan!$B$23:$B$32,0))+0,0))</f>
        <v/>
      </c>
      <c r="AE13">
        <f>IF(Dienstplan!AE13="",0,IFERROR(INDEX(Dienstplan!$G$23:$G$32,MATCH(Dienstplan!AE13&amp;"",Dienstplan!$B$23:$B$32,0))+0,0))</f>
        <v/>
      </c>
      <c r="AF13">
        <f>IF(Dienstplan!AF13="",0,IFERROR(INDEX(Dienstplan!$G$23:$G$32,MATCH(Dienstplan!AF13&amp;"",Dienstplan!$B$23:$B$32,0))+0,0))</f>
        <v/>
      </c>
    </row>
    <row r="14">
      <c r="B14">
        <f>IF(Dienstplan!B14="",0,IFERROR(INDEX(Dienstplan!$G$23:$G$32,MATCH(Dienstplan!B14&amp;"",Dienstplan!$B$23:$B$32,0))+0,0))</f>
        <v/>
      </c>
      <c r="C14">
        <f>IF(Dienstplan!C14="",0,IFERROR(INDEX(Dienstplan!$G$23:$G$32,MATCH(Dienstplan!C14&amp;"",Dienstplan!$B$23:$B$32,0))+0,0))</f>
        <v/>
      </c>
      <c r="D14">
        <f>IF(Dienstplan!D14="",0,IFERROR(INDEX(Dienstplan!$G$23:$G$32,MATCH(Dienstplan!D14&amp;"",Dienstplan!$B$23:$B$32,0))+0,0))</f>
        <v/>
      </c>
      <c r="E14">
        <f>IF(Dienstplan!E14="",0,IFERROR(INDEX(Dienstplan!$G$23:$G$32,MATCH(Dienstplan!E14&amp;"",Dienstplan!$B$23:$B$32,0))+0,0))</f>
        <v/>
      </c>
      <c r="F14">
        <f>IF(Dienstplan!F14="",0,IFERROR(INDEX(Dienstplan!$G$23:$G$32,MATCH(Dienstplan!F14&amp;"",Dienstplan!$B$23:$B$32,0))+0,0))</f>
        <v/>
      </c>
      <c r="G14">
        <f>IF(Dienstplan!G14="",0,IFERROR(INDEX(Dienstplan!$G$23:$G$32,MATCH(Dienstplan!G14&amp;"",Dienstplan!$B$23:$B$32,0))+0,0))</f>
        <v/>
      </c>
      <c r="H14">
        <f>IF(Dienstplan!H14="",0,IFERROR(INDEX(Dienstplan!$G$23:$G$32,MATCH(Dienstplan!H14&amp;"",Dienstplan!$B$23:$B$32,0))+0,0))</f>
        <v/>
      </c>
      <c r="I14">
        <f>IF(Dienstplan!I14="",0,IFERROR(INDEX(Dienstplan!$G$23:$G$32,MATCH(Dienstplan!I14&amp;"",Dienstplan!$B$23:$B$32,0))+0,0))</f>
        <v/>
      </c>
      <c r="J14">
        <f>IF(Dienstplan!J14="",0,IFERROR(INDEX(Dienstplan!$G$23:$G$32,MATCH(Dienstplan!J14&amp;"",Dienstplan!$B$23:$B$32,0))+0,0))</f>
        <v/>
      </c>
      <c r="K14">
        <f>IF(Dienstplan!K14="",0,IFERROR(INDEX(Dienstplan!$G$23:$G$32,MATCH(Dienstplan!K14&amp;"",Dienstplan!$B$23:$B$32,0))+0,0))</f>
        <v/>
      </c>
      <c r="L14">
        <f>IF(Dienstplan!L14="",0,IFERROR(INDEX(Dienstplan!$G$23:$G$32,MATCH(Dienstplan!L14&amp;"",Dienstplan!$B$23:$B$32,0))+0,0))</f>
        <v/>
      </c>
      <c r="M14">
        <f>IF(Dienstplan!M14="",0,IFERROR(INDEX(Dienstplan!$G$23:$G$32,MATCH(Dienstplan!M14&amp;"",Dienstplan!$B$23:$B$32,0))+0,0))</f>
        <v/>
      </c>
      <c r="N14">
        <f>IF(Dienstplan!N14="",0,IFERROR(INDEX(Dienstplan!$G$23:$G$32,MATCH(Dienstplan!N14&amp;"",Dienstplan!$B$23:$B$32,0))+0,0))</f>
        <v/>
      </c>
      <c r="O14">
        <f>IF(Dienstplan!O14="",0,IFERROR(INDEX(Dienstplan!$G$23:$G$32,MATCH(Dienstplan!O14&amp;"",Dienstplan!$B$23:$B$32,0))+0,0))</f>
        <v/>
      </c>
      <c r="P14">
        <f>IF(Dienstplan!P14="",0,IFERROR(INDEX(Dienstplan!$G$23:$G$32,MATCH(Dienstplan!P14&amp;"",Dienstplan!$B$23:$B$32,0))+0,0))</f>
        <v/>
      </c>
      <c r="Q14">
        <f>IF(Dienstplan!Q14="",0,IFERROR(INDEX(Dienstplan!$G$23:$G$32,MATCH(Dienstplan!Q14&amp;"",Dienstplan!$B$23:$B$32,0))+0,0))</f>
        <v/>
      </c>
      <c r="R14">
        <f>IF(Dienstplan!R14="",0,IFERROR(INDEX(Dienstplan!$G$23:$G$32,MATCH(Dienstplan!R14&amp;"",Dienstplan!$B$23:$B$32,0))+0,0))</f>
        <v/>
      </c>
      <c r="S14">
        <f>IF(Dienstplan!S14="",0,IFERROR(INDEX(Dienstplan!$G$23:$G$32,MATCH(Dienstplan!S14&amp;"",Dienstplan!$B$23:$B$32,0))+0,0))</f>
        <v/>
      </c>
      <c r="T14">
        <f>IF(Dienstplan!T14="",0,IFERROR(INDEX(Dienstplan!$G$23:$G$32,MATCH(Dienstplan!T14&amp;"",Dienstplan!$B$23:$B$32,0))+0,0))</f>
        <v/>
      </c>
      <c r="U14">
        <f>IF(Dienstplan!U14="",0,IFERROR(INDEX(Dienstplan!$G$23:$G$32,MATCH(Dienstplan!U14&amp;"",Dienstplan!$B$23:$B$32,0))+0,0))</f>
        <v/>
      </c>
      <c r="V14">
        <f>IF(Dienstplan!V14="",0,IFERROR(INDEX(Dienstplan!$G$23:$G$32,MATCH(Dienstplan!V14&amp;"",Dienstplan!$B$23:$B$32,0))+0,0))</f>
        <v/>
      </c>
      <c r="W14">
        <f>IF(Dienstplan!W14="",0,IFERROR(INDEX(Dienstplan!$G$23:$G$32,MATCH(Dienstplan!W14&amp;"",Dienstplan!$B$23:$B$32,0))+0,0))</f>
        <v/>
      </c>
      <c r="X14">
        <f>IF(Dienstplan!X14="",0,IFERROR(INDEX(Dienstplan!$G$23:$G$32,MATCH(Dienstplan!X14&amp;"",Dienstplan!$B$23:$B$32,0))+0,0))</f>
        <v/>
      </c>
      <c r="Y14">
        <f>IF(Dienstplan!Y14="",0,IFERROR(INDEX(Dienstplan!$G$23:$G$32,MATCH(Dienstplan!Y14&amp;"",Dienstplan!$B$23:$B$32,0))+0,0))</f>
        <v/>
      </c>
      <c r="Z14">
        <f>IF(Dienstplan!Z14="",0,IFERROR(INDEX(Dienstplan!$G$23:$G$32,MATCH(Dienstplan!Z14&amp;"",Dienstplan!$B$23:$B$32,0))+0,0))</f>
        <v/>
      </c>
      <c r="AA14">
        <f>IF(Dienstplan!AA14="",0,IFERROR(INDEX(Dienstplan!$G$23:$G$32,MATCH(Dienstplan!AA14&amp;"",Dienstplan!$B$23:$B$32,0))+0,0))</f>
        <v/>
      </c>
      <c r="AB14">
        <f>IF(Dienstplan!AB14="",0,IFERROR(INDEX(Dienstplan!$G$23:$G$32,MATCH(Dienstplan!AB14&amp;"",Dienstplan!$B$23:$B$32,0))+0,0))</f>
        <v/>
      </c>
      <c r="AC14">
        <f>IF(Dienstplan!AC14="",0,IFERROR(INDEX(Dienstplan!$G$23:$G$32,MATCH(Dienstplan!AC14&amp;"",Dienstplan!$B$23:$B$32,0))+0,0))</f>
        <v/>
      </c>
      <c r="AD14">
        <f>IF(Dienstplan!AD14="",0,IFERROR(INDEX(Dienstplan!$G$23:$G$32,MATCH(Dienstplan!AD14&amp;"",Dienstplan!$B$23:$B$32,0))+0,0))</f>
        <v/>
      </c>
      <c r="AE14">
        <f>IF(Dienstplan!AE14="",0,IFERROR(INDEX(Dienstplan!$G$23:$G$32,MATCH(Dienstplan!AE14&amp;"",Dienstplan!$B$23:$B$32,0))+0,0))</f>
        <v/>
      </c>
      <c r="AF14">
        <f>IF(Dienstplan!AF14="",0,IFERROR(INDEX(Dienstplan!$G$23:$G$32,MATCH(Dienstplan!AF14&amp;"",Dienstplan!$B$23:$B$32,0))+0,0))</f>
        <v/>
      </c>
    </row>
    <row r="15">
      <c r="B15">
        <f>IF(Dienstplan!B15="",0,IFERROR(INDEX(Dienstplan!$G$23:$G$32,MATCH(Dienstplan!B15&amp;"",Dienstplan!$B$23:$B$32,0))+0,0))</f>
        <v/>
      </c>
      <c r="C15">
        <f>IF(Dienstplan!C15="",0,IFERROR(INDEX(Dienstplan!$G$23:$G$32,MATCH(Dienstplan!C15&amp;"",Dienstplan!$B$23:$B$32,0))+0,0))</f>
        <v/>
      </c>
      <c r="D15">
        <f>IF(Dienstplan!D15="",0,IFERROR(INDEX(Dienstplan!$G$23:$G$32,MATCH(Dienstplan!D15&amp;"",Dienstplan!$B$23:$B$32,0))+0,0))</f>
        <v/>
      </c>
      <c r="E15">
        <f>IF(Dienstplan!E15="",0,IFERROR(INDEX(Dienstplan!$G$23:$G$32,MATCH(Dienstplan!E15&amp;"",Dienstplan!$B$23:$B$32,0))+0,0))</f>
        <v/>
      </c>
      <c r="F15">
        <f>IF(Dienstplan!F15="",0,IFERROR(INDEX(Dienstplan!$G$23:$G$32,MATCH(Dienstplan!F15&amp;"",Dienstplan!$B$23:$B$32,0))+0,0))</f>
        <v/>
      </c>
      <c r="G15">
        <f>IF(Dienstplan!G15="",0,IFERROR(INDEX(Dienstplan!$G$23:$G$32,MATCH(Dienstplan!G15&amp;"",Dienstplan!$B$23:$B$32,0))+0,0))</f>
        <v/>
      </c>
      <c r="H15">
        <f>IF(Dienstplan!H15="",0,IFERROR(INDEX(Dienstplan!$G$23:$G$32,MATCH(Dienstplan!H15&amp;"",Dienstplan!$B$23:$B$32,0))+0,0))</f>
        <v/>
      </c>
      <c r="I15">
        <f>IF(Dienstplan!I15="",0,IFERROR(INDEX(Dienstplan!$G$23:$G$32,MATCH(Dienstplan!I15&amp;"",Dienstplan!$B$23:$B$32,0))+0,0))</f>
        <v/>
      </c>
      <c r="J15">
        <f>IF(Dienstplan!J15="",0,IFERROR(INDEX(Dienstplan!$G$23:$G$32,MATCH(Dienstplan!J15&amp;"",Dienstplan!$B$23:$B$32,0))+0,0))</f>
        <v/>
      </c>
      <c r="K15">
        <f>IF(Dienstplan!K15="",0,IFERROR(INDEX(Dienstplan!$G$23:$G$32,MATCH(Dienstplan!K15&amp;"",Dienstplan!$B$23:$B$32,0))+0,0))</f>
        <v/>
      </c>
      <c r="L15">
        <f>IF(Dienstplan!L15="",0,IFERROR(INDEX(Dienstplan!$G$23:$G$32,MATCH(Dienstplan!L15&amp;"",Dienstplan!$B$23:$B$32,0))+0,0))</f>
        <v/>
      </c>
      <c r="M15">
        <f>IF(Dienstplan!M15="",0,IFERROR(INDEX(Dienstplan!$G$23:$G$32,MATCH(Dienstplan!M15&amp;"",Dienstplan!$B$23:$B$32,0))+0,0))</f>
        <v/>
      </c>
      <c r="N15">
        <f>IF(Dienstplan!N15="",0,IFERROR(INDEX(Dienstplan!$G$23:$G$32,MATCH(Dienstplan!N15&amp;"",Dienstplan!$B$23:$B$32,0))+0,0))</f>
        <v/>
      </c>
      <c r="O15">
        <f>IF(Dienstplan!O15="",0,IFERROR(INDEX(Dienstplan!$G$23:$G$32,MATCH(Dienstplan!O15&amp;"",Dienstplan!$B$23:$B$32,0))+0,0))</f>
        <v/>
      </c>
      <c r="P15">
        <f>IF(Dienstplan!P15="",0,IFERROR(INDEX(Dienstplan!$G$23:$G$32,MATCH(Dienstplan!P15&amp;"",Dienstplan!$B$23:$B$32,0))+0,0))</f>
        <v/>
      </c>
      <c r="Q15">
        <f>IF(Dienstplan!Q15="",0,IFERROR(INDEX(Dienstplan!$G$23:$G$32,MATCH(Dienstplan!Q15&amp;"",Dienstplan!$B$23:$B$32,0))+0,0))</f>
        <v/>
      </c>
      <c r="R15">
        <f>IF(Dienstplan!R15="",0,IFERROR(INDEX(Dienstplan!$G$23:$G$32,MATCH(Dienstplan!R15&amp;"",Dienstplan!$B$23:$B$32,0))+0,0))</f>
        <v/>
      </c>
      <c r="S15">
        <f>IF(Dienstplan!S15="",0,IFERROR(INDEX(Dienstplan!$G$23:$G$32,MATCH(Dienstplan!S15&amp;"",Dienstplan!$B$23:$B$32,0))+0,0))</f>
        <v/>
      </c>
      <c r="T15">
        <f>IF(Dienstplan!T15="",0,IFERROR(INDEX(Dienstplan!$G$23:$G$32,MATCH(Dienstplan!T15&amp;"",Dienstplan!$B$23:$B$32,0))+0,0))</f>
        <v/>
      </c>
      <c r="U15">
        <f>IF(Dienstplan!U15="",0,IFERROR(INDEX(Dienstplan!$G$23:$G$32,MATCH(Dienstplan!U15&amp;"",Dienstplan!$B$23:$B$32,0))+0,0))</f>
        <v/>
      </c>
      <c r="V15">
        <f>IF(Dienstplan!V15="",0,IFERROR(INDEX(Dienstplan!$G$23:$G$32,MATCH(Dienstplan!V15&amp;"",Dienstplan!$B$23:$B$32,0))+0,0))</f>
        <v/>
      </c>
      <c r="W15">
        <f>IF(Dienstplan!W15="",0,IFERROR(INDEX(Dienstplan!$G$23:$G$32,MATCH(Dienstplan!W15&amp;"",Dienstplan!$B$23:$B$32,0))+0,0))</f>
        <v/>
      </c>
      <c r="X15">
        <f>IF(Dienstplan!X15="",0,IFERROR(INDEX(Dienstplan!$G$23:$G$32,MATCH(Dienstplan!X15&amp;"",Dienstplan!$B$23:$B$32,0))+0,0))</f>
        <v/>
      </c>
      <c r="Y15">
        <f>IF(Dienstplan!Y15="",0,IFERROR(INDEX(Dienstplan!$G$23:$G$32,MATCH(Dienstplan!Y15&amp;"",Dienstplan!$B$23:$B$32,0))+0,0))</f>
        <v/>
      </c>
      <c r="Z15">
        <f>IF(Dienstplan!Z15="",0,IFERROR(INDEX(Dienstplan!$G$23:$G$32,MATCH(Dienstplan!Z15&amp;"",Dienstplan!$B$23:$B$32,0))+0,0))</f>
        <v/>
      </c>
      <c r="AA15">
        <f>IF(Dienstplan!AA15="",0,IFERROR(INDEX(Dienstplan!$G$23:$G$32,MATCH(Dienstplan!AA15&amp;"",Dienstplan!$B$23:$B$32,0))+0,0))</f>
        <v/>
      </c>
      <c r="AB15">
        <f>IF(Dienstplan!AB15="",0,IFERROR(INDEX(Dienstplan!$G$23:$G$32,MATCH(Dienstplan!AB15&amp;"",Dienstplan!$B$23:$B$32,0))+0,0))</f>
        <v/>
      </c>
      <c r="AC15">
        <f>IF(Dienstplan!AC15="",0,IFERROR(INDEX(Dienstplan!$G$23:$G$32,MATCH(Dienstplan!AC15&amp;"",Dienstplan!$B$23:$B$32,0))+0,0))</f>
        <v/>
      </c>
      <c r="AD15">
        <f>IF(Dienstplan!AD15="",0,IFERROR(INDEX(Dienstplan!$G$23:$G$32,MATCH(Dienstplan!AD15&amp;"",Dienstplan!$B$23:$B$32,0))+0,0))</f>
        <v/>
      </c>
      <c r="AE15">
        <f>IF(Dienstplan!AE15="",0,IFERROR(INDEX(Dienstplan!$G$23:$G$32,MATCH(Dienstplan!AE15&amp;"",Dienstplan!$B$23:$B$32,0))+0,0))</f>
        <v/>
      </c>
      <c r="AF15">
        <f>IF(Dienstplan!AF15="",0,IFERROR(INDEX(Dienstplan!$G$23:$G$32,MATCH(Dienstplan!AF15&amp;"",Dienstplan!$B$23:$B$32,0))+0,0))</f>
        <v/>
      </c>
    </row>
    <row r="16">
      <c r="B16">
        <f>IF(Dienstplan!B16="",0,IFERROR(INDEX(Dienstplan!$G$23:$G$32,MATCH(Dienstplan!B16&amp;"",Dienstplan!$B$23:$B$32,0))+0,0))</f>
        <v/>
      </c>
      <c r="C16">
        <f>IF(Dienstplan!C16="",0,IFERROR(INDEX(Dienstplan!$G$23:$G$32,MATCH(Dienstplan!C16&amp;"",Dienstplan!$B$23:$B$32,0))+0,0))</f>
        <v/>
      </c>
      <c r="D16">
        <f>IF(Dienstplan!D16="",0,IFERROR(INDEX(Dienstplan!$G$23:$G$32,MATCH(Dienstplan!D16&amp;"",Dienstplan!$B$23:$B$32,0))+0,0))</f>
        <v/>
      </c>
      <c r="E16">
        <f>IF(Dienstplan!E16="",0,IFERROR(INDEX(Dienstplan!$G$23:$G$32,MATCH(Dienstplan!E16&amp;"",Dienstplan!$B$23:$B$32,0))+0,0))</f>
        <v/>
      </c>
      <c r="F16">
        <f>IF(Dienstplan!F16="",0,IFERROR(INDEX(Dienstplan!$G$23:$G$32,MATCH(Dienstplan!F16&amp;"",Dienstplan!$B$23:$B$32,0))+0,0))</f>
        <v/>
      </c>
      <c r="G16">
        <f>IF(Dienstplan!G16="",0,IFERROR(INDEX(Dienstplan!$G$23:$G$32,MATCH(Dienstplan!G16&amp;"",Dienstplan!$B$23:$B$32,0))+0,0))</f>
        <v/>
      </c>
      <c r="H16">
        <f>IF(Dienstplan!H16="",0,IFERROR(INDEX(Dienstplan!$G$23:$G$32,MATCH(Dienstplan!H16&amp;"",Dienstplan!$B$23:$B$32,0))+0,0))</f>
        <v/>
      </c>
      <c r="I16">
        <f>IF(Dienstplan!I16="",0,IFERROR(INDEX(Dienstplan!$G$23:$G$32,MATCH(Dienstplan!I16&amp;"",Dienstplan!$B$23:$B$32,0))+0,0))</f>
        <v/>
      </c>
      <c r="J16">
        <f>IF(Dienstplan!J16="",0,IFERROR(INDEX(Dienstplan!$G$23:$G$32,MATCH(Dienstplan!J16&amp;"",Dienstplan!$B$23:$B$32,0))+0,0))</f>
        <v/>
      </c>
      <c r="K16">
        <f>IF(Dienstplan!K16="",0,IFERROR(INDEX(Dienstplan!$G$23:$G$32,MATCH(Dienstplan!K16&amp;"",Dienstplan!$B$23:$B$32,0))+0,0))</f>
        <v/>
      </c>
      <c r="L16">
        <f>IF(Dienstplan!L16="",0,IFERROR(INDEX(Dienstplan!$G$23:$G$32,MATCH(Dienstplan!L16&amp;"",Dienstplan!$B$23:$B$32,0))+0,0))</f>
        <v/>
      </c>
      <c r="M16">
        <f>IF(Dienstplan!M16="",0,IFERROR(INDEX(Dienstplan!$G$23:$G$32,MATCH(Dienstplan!M16&amp;"",Dienstplan!$B$23:$B$32,0))+0,0))</f>
        <v/>
      </c>
      <c r="N16">
        <f>IF(Dienstplan!N16="",0,IFERROR(INDEX(Dienstplan!$G$23:$G$32,MATCH(Dienstplan!N16&amp;"",Dienstplan!$B$23:$B$32,0))+0,0))</f>
        <v/>
      </c>
      <c r="O16">
        <f>IF(Dienstplan!O16="",0,IFERROR(INDEX(Dienstplan!$G$23:$G$32,MATCH(Dienstplan!O16&amp;"",Dienstplan!$B$23:$B$32,0))+0,0))</f>
        <v/>
      </c>
      <c r="P16">
        <f>IF(Dienstplan!P16="",0,IFERROR(INDEX(Dienstplan!$G$23:$G$32,MATCH(Dienstplan!P16&amp;"",Dienstplan!$B$23:$B$32,0))+0,0))</f>
        <v/>
      </c>
      <c r="Q16">
        <f>IF(Dienstplan!Q16="",0,IFERROR(INDEX(Dienstplan!$G$23:$G$32,MATCH(Dienstplan!Q16&amp;"",Dienstplan!$B$23:$B$32,0))+0,0))</f>
        <v/>
      </c>
      <c r="R16">
        <f>IF(Dienstplan!R16="",0,IFERROR(INDEX(Dienstplan!$G$23:$G$32,MATCH(Dienstplan!R16&amp;"",Dienstplan!$B$23:$B$32,0))+0,0))</f>
        <v/>
      </c>
      <c r="S16">
        <f>IF(Dienstplan!S16="",0,IFERROR(INDEX(Dienstplan!$G$23:$G$32,MATCH(Dienstplan!S16&amp;"",Dienstplan!$B$23:$B$32,0))+0,0))</f>
        <v/>
      </c>
      <c r="T16">
        <f>IF(Dienstplan!T16="",0,IFERROR(INDEX(Dienstplan!$G$23:$G$32,MATCH(Dienstplan!T16&amp;"",Dienstplan!$B$23:$B$32,0))+0,0))</f>
        <v/>
      </c>
      <c r="U16">
        <f>IF(Dienstplan!U16="",0,IFERROR(INDEX(Dienstplan!$G$23:$G$32,MATCH(Dienstplan!U16&amp;"",Dienstplan!$B$23:$B$32,0))+0,0))</f>
        <v/>
      </c>
      <c r="V16">
        <f>IF(Dienstplan!V16="",0,IFERROR(INDEX(Dienstplan!$G$23:$G$32,MATCH(Dienstplan!V16&amp;"",Dienstplan!$B$23:$B$32,0))+0,0))</f>
        <v/>
      </c>
      <c r="W16">
        <f>IF(Dienstplan!W16="",0,IFERROR(INDEX(Dienstplan!$G$23:$G$32,MATCH(Dienstplan!W16&amp;"",Dienstplan!$B$23:$B$32,0))+0,0))</f>
        <v/>
      </c>
      <c r="X16">
        <f>IF(Dienstplan!X16="",0,IFERROR(INDEX(Dienstplan!$G$23:$G$32,MATCH(Dienstplan!X16&amp;"",Dienstplan!$B$23:$B$32,0))+0,0))</f>
        <v/>
      </c>
      <c r="Y16">
        <f>IF(Dienstplan!Y16="",0,IFERROR(INDEX(Dienstplan!$G$23:$G$32,MATCH(Dienstplan!Y16&amp;"",Dienstplan!$B$23:$B$32,0))+0,0))</f>
        <v/>
      </c>
      <c r="Z16">
        <f>IF(Dienstplan!Z16="",0,IFERROR(INDEX(Dienstplan!$G$23:$G$32,MATCH(Dienstplan!Z16&amp;"",Dienstplan!$B$23:$B$32,0))+0,0))</f>
        <v/>
      </c>
      <c r="AA16">
        <f>IF(Dienstplan!AA16="",0,IFERROR(INDEX(Dienstplan!$G$23:$G$32,MATCH(Dienstplan!AA16&amp;"",Dienstplan!$B$23:$B$32,0))+0,0))</f>
        <v/>
      </c>
      <c r="AB16">
        <f>IF(Dienstplan!AB16="",0,IFERROR(INDEX(Dienstplan!$G$23:$G$32,MATCH(Dienstplan!AB16&amp;"",Dienstplan!$B$23:$B$32,0))+0,0))</f>
        <v/>
      </c>
      <c r="AC16">
        <f>IF(Dienstplan!AC16="",0,IFERROR(INDEX(Dienstplan!$G$23:$G$32,MATCH(Dienstplan!AC16&amp;"",Dienstplan!$B$23:$B$32,0))+0,0))</f>
        <v/>
      </c>
      <c r="AD16">
        <f>IF(Dienstplan!AD16="",0,IFERROR(INDEX(Dienstplan!$G$23:$G$32,MATCH(Dienstplan!AD16&amp;"",Dienstplan!$B$23:$B$32,0))+0,0))</f>
        <v/>
      </c>
      <c r="AE16">
        <f>IF(Dienstplan!AE16="",0,IFERROR(INDEX(Dienstplan!$G$23:$G$32,MATCH(Dienstplan!AE16&amp;"",Dienstplan!$B$23:$B$32,0))+0,0))</f>
        <v/>
      </c>
      <c r="AF16">
        <f>IF(Dienstplan!AF16="",0,IFERROR(INDEX(Dienstplan!$G$23:$G$32,MATCH(Dienstplan!AF16&amp;"",Dienstplan!$B$23:$B$32,0))+0,0))</f>
        <v/>
      </c>
    </row>
    <row r="17">
      <c r="B17">
        <f>IF(Dienstplan!B17="",0,IFERROR(INDEX(Dienstplan!$G$23:$G$32,MATCH(Dienstplan!B17&amp;"",Dienstplan!$B$23:$B$32,0))+0,0))</f>
        <v/>
      </c>
      <c r="C17">
        <f>IF(Dienstplan!C17="",0,IFERROR(INDEX(Dienstplan!$G$23:$G$32,MATCH(Dienstplan!C17&amp;"",Dienstplan!$B$23:$B$32,0))+0,0))</f>
        <v/>
      </c>
      <c r="D17">
        <f>IF(Dienstplan!D17="",0,IFERROR(INDEX(Dienstplan!$G$23:$G$32,MATCH(Dienstplan!D17&amp;"",Dienstplan!$B$23:$B$32,0))+0,0))</f>
        <v/>
      </c>
      <c r="E17">
        <f>IF(Dienstplan!E17="",0,IFERROR(INDEX(Dienstplan!$G$23:$G$32,MATCH(Dienstplan!E17&amp;"",Dienstplan!$B$23:$B$32,0))+0,0))</f>
        <v/>
      </c>
      <c r="F17">
        <f>IF(Dienstplan!F17="",0,IFERROR(INDEX(Dienstplan!$G$23:$G$32,MATCH(Dienstplan!F17&amp;"",Dienstplan!$B$23:$B$32,0))+0,0))</f>
        <v/>
      </c>
      <c r="G17">
        <f>IF(Dienstplan!G17="",0,IFERROR(INDEX(Dienstplan!$G$23:$G$32,MATCH(Dienstplan!G17&amp;"",Dienstplan!$B$23:$B$32,0))+0,0))</f>
        <v/>
      </c>
      <c r="H17">
        <f>IF(Dienstplan!H17="",0,IFERROR(INDEX(Dienstplan!$G$23:$G$32,MATCH(Dienstplan!H17&amp;"",Dienstplan!$B$23:$B$32,0))+0,0))</f>
        <v/>
      </c>
      <c r="I17">
        <f>IF(Dienstplan!I17="",0,IFERROR(INDEX(Dienstplan!$G$23:$G$32,MATCH(Dienstplan!I17&amp;"",Dienstplan!$B$23:$B$32,0))+0,0))</f>
        <v/>
      </c>
      <c r="J17">
        <f>IF(Dienstplan!J17="",0,IFERROR(INDEX(Dienstplan!$G$23:$G$32,MATCH(Dienstplan!J17&amp;"",Dienstplan!$B$23:$B$32,0))+0,0))</f>
        <v/>
      </c>
      <c r="K17">
        <f>IF(Dienstplan!K17="",0,IFERROR(INDEX(Dienstplan!$G$23:$G$32,MATCH(Dienstplan!K17&amp;"",Dienstplan!$B$23:$B$32,0))+0,0))</f>
        <v/>
      </c>
      <c r="L17">
        <f>IF(Dienstplan!L17="",0,IFERROR(INDEX(Dienstplan!$G$23:$G$32,MATCH(Dienstplan!L17&amp;"",Dienstplan!$B$23:$B$32,0))+0,0))</f>
        <v/>
      </c>
      <c r="M17">
        <f>IF(Dienstplan!M17="",0,IFERROR(INDEX(Dienstplan!$G$23:$G$32,MATCH(Dienstplan!M17&amp;"",Dienstplan!$B$23:$B$32,0))+0,0))</f>
        <v/>
      </c>
      <c r="N17">
        <f>IF(Dienstplan!N17="",0,IFERROR(INDEX(Dienstplan!$G$23:$G$32,MATCH(Dienstplan!N17&amp;"",Dienstplan!$B$23:$B$32,0))+0,0))</f>
        <v/>
      </c>
      <c r="O17">
        <f>IF(Dienstplan!O17="",0,IFERROR(INDEX(Dienstplan!$G$23:$G$32,MATCH(Dienstplan!O17&amp;"",Dienstplan!$B$23:$B$32,0))+0,0))</f>
        <v/>
      </c>
      <c r="P17">
        <f>IF(Dienstplan!P17="",0,IFERROR(INDEX(Dienstplan!$G$23:$G$32,MATCH(Dienstplan!P17&amp;"",Dienstplan!$B$23:$B$32,0))+0,0))</f>
        <v/>
      </c>
      <c r="Q17">
        <f>IF(Dienstplan!Q17="",0,IFERROR(INDEX(Dienstplan!$G$23:$G$32,MATCH(Dienstplan!Q17&amp;"",Dienstplan!$B$23:$B$32,0))+0,0))</f>
        <v/>
      </c>
      <c r="R17">
        <f>IF(Dienstplan!R17="",0,IFERROR(INDEX(Dienstplan!$G$23:$G$32,MATCH(Dienstplan!R17&amp;"",Dienstplan!$B$23:$B$32,0))+0,0))</f>
        <v/>
      </c>
      <c r="S17">
        <f>IF(Dienstplan!S17="",0,IFERROR(INDEX(Dienstplan!$G$23:$G$32,MATCH(Dienstplan!S17&amp;"",Dienstplan!$B$23:$B$32,0))+0,0))</f>
        <v/>
      </c>
      <c r="T17">
        <f>IF(Dienstplan!T17="",0,IFERROR(INDEX(Dienstplan!$G$23:$G$32,MATCH(Dienstplan!T17&amp;"",Dienstplan!$B$23:$B$32,0))+0,0))</f>
        <v/>
      </c>
      <c r="U17">
        <f>IF(Dienstplan!U17="",0,IFERROR(INDEX(Dienstplan!$G$23:$G$32,MATCH(Dienstplan!U17&amp;"",Dienstplan!$B$23:$B$32,0))+0,0))</f>
        <v/>
      </c>
      <c r="V17">
        <f>IF(Dienstplan!V17="",0,IFERROR(INDEX(Dienstplan!$G$23:$G$32,MATCH(Dienstplan!V17&amp;"",Dienstplan!$B$23:$B$32,0))+0,0))</f>
        <v/>
      </c>
      <c r="W17">
        <f>IF(Dienstplan!W17="",0,IFERROR(INDEX(Dienstplan!$G$23:$G$32,MATCH(Dienstplan!W17&amp;"",Dienstplan!$B$23:$B$32,0))+0,0))</f>
        <v/>
      </c>
      <c r="X17">
        <f>IF(Dienstplan!X17="",0,IFERROR(INDEX(Dienstplan!$G$23:$G$32,MATCH(Dienstplan!X17&amp;"",Dienstplan!$B$23:$B$32,0))+0,0))</f>
        <v/>
      </c>
      <c r="Y17">
        <f>IF(Dienstplan!Y17="",0,IFERROR(INDEX(Dienstplan!$G$23:$G$32,MATCH(Dienstplan!Y17&amp;"",Dienstplan!$B$23:$B$32,0))+0,0))</f>
        <v/>
      </c>
      <c r="Z17">
        <f>IF(Dienstplan!Z17="",0,IFERROR(INDEX(Dienstplan!$G$23:$G$32,MATCH(Dienstplan!Z17&amp;"",Dienstplan!$B$23:$B$32,0))+0,0))</f>
        <v/>
      </c>
      <c r="AA17">
        <f>IF(Dienstplan!AA17="",0,IFERROR(INDEX(Dienstplan!$G$23:$G$32,MATCH(Dienstplan!AA17&amp;"",Dienstplan!$B$23:$B$32,0))+0,0))</f>
        <v/>
      </c>
      <c r="AB17">
        <f>IF(Dienstplan!AB17="",0,IFERROR(INDEX(Dienstplan!$G$23:$G$32,MATCH(Dienstplan!AB17&amp;"",Dienstplan!$B$23:$B$32,0))+0,0))</f>
        <v/>
      </c>
      <c r="AC17">
        <f>IF(Dienstplan!AC17="",0,IFERROR(INDEX(Dienstplan!$G$23:$G$32,MATCH(Dienstplan!AC17&amp;"",Dienstplan!$B$23:$B$32,0))+0,0))</f>
        <v/>
      </c>
      <c r="AD17">
        <f>IF(Dienstplan!AD17="",0,IFERROR(INDEX(Dienstplan!$G$23:$G$32,MATCH(Dienstplan!AD17&amp;"",Dienstplan!$B$23:$B$32,0))+0,0))</f>
        <v/>
      </c>
      <c r="AE17">
        <f>IF(Dienstplan!AE17="",0,IFERROR(INDEX(Dienstplan!$G$23:$G$32,MATCH(Dienstplan!AE17&amp;"",Dienstplan!$B$23:$B$32,0))+0,0))</f>
        <v/>
      </c>
      <c r="AF17">
        <f>IF(Dienstplan!AF17="",0,IFERROR(INDEX(Dienstplan!$G$23:$G$32,MATCH(Dienstplan!AF17&amp;"",Dienstplan!$B$23:$B$32,0))+0,0))</f>
        <v/>
      </c>
    </row>
    <row r="18">
      <c r="B18">
        <f>IF(Dienstplan!B18="",0,IFERROR(INDEX(Dienstplan!$G$23:$G$32,MATCH(Dienstplan!B18&amp;"",Dienstplan!$B$23:$B$32,0))+0,0))</f>
        <v/>
      </c>
      <c r="C18">
        <f>IF(Dienstplan!C18="",0,IFERROR(INDEX(Dienstplan!$G$23:$G$32,MATCH(Dienstplan!C18&amp;"",Dienstplan!$B$23:$B$32,0))+0,0))</f>
        <v/>
      </c>
      <c r="D18">
        <f>IF(Dienstplan!D18="",0,IFERROR(INDEX(Dienstplan!$G$23:$G$32,MATCH(Dienstplan!D18&amp;"",Dienstplan!$B$23:$B$32,0))+0,0))</f>
        <v/>
      </c>
      <c r="E18">
        <f>IF(Dienstplan!E18="",0,IFERROR(INDEX(Dienstplan!$G$23:$G$32,MATCH(Dienstplan!E18&amp;"",Dienstplan!$B$23:$B$32,0))+0,0))</f>
        <v/>
      </c>
      <c r="F18">
        <f>IF(Dienstplan!F18="",0,IFERROR(INDEX(Dienstplan!$G$23:$G$32,MATCH(Dienstplan!F18&amp;"",Dienstplan!$B$23:$B$32,0))+0,0))</f>
        <v/>
      </c>
      <c r="G18">
        <f>IF(Dienstplan!G18="",0,IFERROR(INDEX(Dienstplan!$G$23:$G$32,MATCH(Dienstplan!G18&amp;"",Dienstplan!$B$23:$B$32,0))+0,0))</f>
        <v/>
      </c>
      <c r="H18">
        <f>IF(Dienstplan!H18="",0,IFERROR(INDEX(Dienstplan!$G$23:$G$32,MATCH(Dienstplan!H18&amp;"",Dienstplan!$B$23:$B$32,0))+0,0))</f>
        <v/>
      </c>
      <c r="I18">
        <f>IF(Dienstplan!I18="",0,IFERROR(INDEX(Dienstplan!$G$23:$G$32,MATCH(Dienstplan!I18&amp;"",Dienstplan!$B$23:$B$32,0))+0,0))</f>
        <v/>
      </c>
      <c r="J18">
        <f>IF(Dienstplan!J18="",0,IFERROR(INDEX(Dienstplan!$G$23:$G$32,MATCH(Dienstplan!J18&amp;"",Dienstplan!$B$23:$B$32,0))+0,0))</f>
        <v/>
      </c>
      <c r="K18">
        <f>IF(Dienstplan!K18="",0,IFERROR(INDEX(Dienstplan!$G$23:$G$32,MATCH(Dienstplan!K18&amp;"",Dienstplan!$B$23:$B$32,0))+0,0))</f>
        <v/>
      </c>
      <c r="L18">
        <f>IF(Dienstplan!L18="",0,IFERROR(INDEX(Dienstplan!$G$23:$G$32,MATCH(Dienstplan!L18&amp;"",Dienstplan!$B$23:$B$32,0))+0,0))</f>
        <v/>
      </c>
      <c r="M18">
        <f>IF(Dienstplan!M18="",0,IFERROR(INDEX(Dienstplan!$G$23:$G$32,MATCH(Dienstplan!M18&amp;"",Dienstplan!$B$23:$B$32,0))+0,0))</f>
        <v/>
      </c>
      <c r="N18">
        <f>IF(Dienstplan!N18="",0,IFERROR(INDEX(Dienstplan!$G$23:$G$32,MATCH(Dienstplan!N18&amp;"",Dienstplan!$B$23:$B$32,0))+0,0))</f>
        <v/>
      </c>
      <c r="O18">
        <f>IF(Dienstplan!O18="",0,IFERROR(INDEX(Dienstplan!$G$23:$G$32,MATCH(Dienstplan!O18&amp;"",Dienstplan!$B$23:$B$32,0))+0,0))</f>
        <v/>
      </c>
      <c r="P18">
        <f>IF(Dienstplan!P18="",0,IFERROR(INDEX(Dienstplan!$G$23:$G$32,MATCH(Dienstplan!P18&amp;"",Dienstplan!$B$23:$B$32,0))+0,0))</f>
        <v/>
      </c>
      <c r="Q18">
        <f>IF(Dienstplan!Q18="",0,IFERROR(INDEX(Dienstplan!$G$23:$G$32,MATCH(Dienstplan!Q18&amp;"",Dienstplan!$B$23:$B$32,0))+0,0))</f>
        <v/>
      </c>
      <c r="R18">
        <f>IF(Dienstplan!R18="",0,IFERROR(INDEX(Dienstplan!$G$23:$G$32,MATCH(Dienstplan!R18&amp;"",Dienstplan!$B$23:$B$32,0))+0,0))</f>
        <v/>
      </c>
      <c r="S18">
        <f>IF(Dienstplan!S18="",0,IFERROR(INDEX(Dienstplan!$G$23:$G$32,MATCH(Dienstplan!S18&amp;"",Dienstplan!$B$23:$B$32,0))+0,0))</f>
        <v/>
      </c>
      <c r="T18">
        <f>IF(Dienstplan!T18="",0,IFERROR(INDEX(Dienstplan!$G$23:$G$32,MATCH(Dienstplan!T18&amp;"",Dienstplan!$B$23:$B$32,0))+0,0))</f>
        <v/>
      </c>
      <c r="U18">
        <f>IF(Dienstplan!U18="",0,IFERROR(INDEX(Dienstplan!$G$23:$G$32,MATCH(Dienstplan!U18&amp;"",Dienstplan!$B$23:$B$32,0))+0,0))</f>
        <v/>
      </c>
      <c r="V18">
        <f>IF(Dienstplan!V18="",0,IFERROR(INDEX(Dienstplan!$G$23:$G$32,MATCH(Dienstplan!V18&amp;"",Dienstplan!$B$23:$B$32,0))+0,0))</f>
        <v/>
      </c>
      <c r="W18">
        <f>IF(Dienstplan!W18="",0,IFERROR(INDEX(Dienstplan!$G$23:$G$32,MATCH(Dienstplan!W18&amp;"",Dienstplan!$B$23:$B$32,0))+0,0))</f>
        <v/>
      </c>
      <c r="X18">
        <f>IF(Dienstplan!X18="",0,IFERROR(INDEX(Dienstplan!$G$23:$G$32,MATCH(Dienstplan!X18&amp;"",Dienstplan!$B$23:$B$32,0))+0,0))</f>
        <v/>
      </c>
      <c r="Y18">
        <f>IF(Dienstplan!Y18="",0,IFERROR(INDEX(Dienstplan!$G$23:$G$32,MATCH(Dienstplan!Y18&amp;"",Dienstplan!$B$23:$B$32,0))+0,0))</f>
        <v/>
      </c>
      <c r="Z18">
        <f>IF(Dienstplan!Z18="",0,IFERROR(INDEX(Dienstplan!$G$23:$G$32,MATCH(Dienstplan!Z18&amp;"",Dienstplan!$B$23:$B$32,0))+0,0))</f>
        <v/>
      </c>
      <c r="AA18">
        <f>IF(Dienstplan!AA18="",0,IFERROR(INDEX(Dienstplan!$G$23:$G$32,MATCH(Dienstplan!AA18&amp;"",Dienstplan!$B$23:$B$32,0))+0,0))</f>
        <v/>
      </c>
      <c r="AB18">
        <f>IF(Dienstplan!AB18="",0,IFERROR(INDEX(Dienstplan!$G$23:$G$32,MATCH(Dienstplan!AB18&amp;"",Dienstplan!$B$23:$B$32,0))+0,0))</f>
        <v/>
      </c>
      <c r="AC18">
        <f>IF(Dienstplan!AC18="",0,IFERROR(INDEX(Dienstplan!$G$23:$G$32,MATCH(Dienstplan!AC18&amp;"",Dienstplan!$B$23:$B$32,0))+0,0))</f>
        <v/>
      </c>
      <c r="AD18">
        <f>IF(Dienstplan!AD18="",0,IFERROR(INDEX(Dienstplan!$G$23:$G$32,MATCH(Dienstplan!AD18&amp;"",Dienstplan!$B$23:$B$32,0))+0,0))</f>
        <v/>
      </c>
      <c r="AE18">
        <f>IF(Dienstplan!AE18="",0,IFERROR(INDEX(Dienstplan!$G$23:$G$32,MATCH(Dienstplan!AE18&amp;"",Dienstplan!$B$23:$B$32,0))+0,0))</f>
        <v/>
      </c>
      <c r="AF18">
        <f>IF(Dienstplan!AF18="",0,IFERROR(INDEX(Dienstplan!$G$23:$G$32,MATCH(Dienstplan!AF18&amp;"",Dienstplan!$B$23:$B$32,0))+0,0))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AssistenzFlow</dc:creator>
  <dc:title>Dienstplan-Vorlage</dc:title>
  <dcterms:created xsi:type="dcterms:W3CDTF">2026-10-28T00:26:15Z</dcterms:created>
  <dcterms:modified xsi:type="dcterms:W3CDTF">2026-10-28T00:26:15Z</dcterms:modified>
</cp:coreProperties>
</file>